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/>
  <xr:revisionPtr revIDLastSave="0" documentId="8_{7EF7539C-B13B-448D-B7A5-44BC77BB9CEE}" xr6:coauthVersionLast="46" xr6:coauthVersionMax="46" xr10:uidLastSave="{00000000-0000-0000-0000-000000000000}"/>
  <bookViews>
    <workbookView xWindow="6210" yWindow="1095" windowWidth="17850" windowHeight="13245" xr2:uid="{00000000-000D-0000-FFFF-FFFF00000000}"/>
  </bookViews>
  <sheets>
    <sheet name="figure.2" sheetId="1" r:id="rId1"/>
    <sheet name="figure 3" sheetId="2" r:id="rId2"/>
    <sheet name="figure 4" sheetId="3" r:id="rId3"/>
    <sheet name="figure 5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4" l="1"/>
  <c r="N33" i="4"/>
  <c r="N34" i="4"/>
  <c r="N35" i="4"/>
  <c r="N36" i="4"/>
  <c r="N37" i="4"/>
  <c r="N38" i="4"/>
  <c r="N39" i="4"/>
  <c r="N40" i="4"/>
  <c r="N31" i="4"/>
  <c r="L32" i="4"/>
  <c r="L33" i="4"/>
  <c r="L34" i="4"/>
  <c r="L35" i="4"/>
  <c r="L36" i="4"/>
  <c r="L37" i="4"/>
  <c r="L38" i="4"/>
  <c r="L39" i="4"/>
  <c r="L31" i="4"/>
  <c r="J32" i="4"/>
  <c r="J33" i="4"/>
  <c r="J34" i="4"/>
  <c r="J35" i="4"/>
  <c r="J36" i="4"/>
  <c r="J37" i="4"/>
  <c r="J31" i="4"/>
  <c r="H32" i="4"/>
  <c r="H33" i="4"/>
  <c r="H34" i="4"/>
  <c r="H35" i="4"/>
  <c r="H36" i="4"/>
  <c r="H37" i="4"/>
  <c r="H38" i="4"/>
  <c r="H31" i="4"/>
  <c r="F32" i="4"/>
  <c r="F33" i="4"/>
  <c r="F34" i="4"/>
  <c r="F35" i="4"/>
  <c r="F36" i="4"/>
  <c r="F37" i="4"/>
  <c r="F38" i="4"/>
  <c r="F39" i="4"/>
  <c r="F31" i="4"/>
  <c r="D32" i="4"/>
  <c r="D33" i="4"/>
  <c r="D34" i="4"/>
  <c r="D35" i="4"/>
  <c r="D36" i="4"/>
  <c r="D37" i="4"/>
  <c r="D38" i="4"/>
  <c r="D39" i="4"/>
  <c r="D31" i="4"/>
  <c r="B31" i="4"/>
  <c r="B32" i="4"/>
  <c r="B33" i="4"/>
  <c r="B34" i="4"/>
  <c r="B35" i="4"/>
  <c r="B36" i="4"/>
  <c r="B37" i="4"/>
  <c r="B38" i="4"/>
  <c r="B39" i="4"/>
  <c r="N19" i="4"/>
  <c r="N20" i="4"/>
  <c r="N21" i="4"/>
  <c r="N22" i="4"/>
  <c r="N23" i="4"/>
  <c r="N24" i="4"/>
  <c r="N25" i="4"/>
  <c r="N26" i="4"/>
  <c r="N27" i="4"/>
  <c r="N18" i="4"/>
  <c r="L19" i="4"/>
  <c r="L20" i="4"/>
  <c r="L21" i="4"/>
  <c r="L22" i="4"/>
  <c r="L23" i="4"/>
  <c r="L24" i="4"/>
  <c r="L25" i="4"/>
  <c r="L26" i="4"/>
  <c r="L18" i="4"/>
  <c r="J19" i="4"/>
  <c r="J20" i="4"/>
  <c r="J21" i="4"/>
  <c r="J22" i="4"/>
  <c r="J23" i="4"/>
  <c r="J24" i="4"/>
  <c r="J18" i="4"/>
  <c r="H19" i="4"/>
  <c r="H20" i="4"/>
  <c r="H21" i="4"/>
  <c r="H22" i="4"/>
  <c r="H23" i="4"/>
  <c r="H24" i="4"/>
  <c r="H25" i="4"/>
  <c r="H18" i="4"/>
  <c r="F19" i="4"/>
  <c r="F20" i="4"/>
  <c r="F21" i="4"/>
  <c r="F22" i="4"/>
  <c r="F23" i="4"/>
  <c r="F24" i="4"/>
  <c r="F25" i="4"/>
  <c r="F26" i="4"/>
  <c r="F18" i="4"/>
  <c r="D19" i="4"/>
  <c r="D20" i="4"/>
  <c r="D21" i="4"/>
  <c r="D22" i="4"/>
  <c r="D23" i="4"/>
  <c r="D24" i="4"/>
  <c r="D25" i="4"/>
  <c r="D26" i="4"/>
  <c r="D18" i="4"/>
  <c r="B18" i="4"/>
  <c r="B19" i="4"/>
  <c r="B20" i="4"/>
  <c r="B21" i="4"/>
  <c r="B22" i="4"/>
  <c r="B23" i="4"/>
  <c r="B24" i="4"/>
  <c r="B25" i="4"/>
  <c r="B26" i="4"/>
</calcChain>
</file>

<file path=xl/sharedStrings.xml><?xml version="1.0" encoding="utf-8"?>
<sst xmlns="http://schemas.openxmlformats.org/spreadsheetml/2006/main" count="149" uniqueCount="24">
  <si>
    <t>Shear rate/s</t>
  </si>
  <si>
    <t>Shear stress(pa)</t>
  </si>
  <si>
    <t>1.16 um</t>
  </si>
  <si>
    <t>1.16 um (phi)</t>
  </si>
  <si>
    <t>2.03(phi)</t>
  </si>
  <si>
    <t>1.06/1.86 um(phi)</t>
  </si>
  <si>
    <t>Phi</t>
  </si>
  <si>
    <t>sigma_y (HB)</t>
  </si>
  <si>
    <t>eta_bg</t>
  </si>
  <si>
    <t>n(HB)</t>
  </si>
  <si>
    <t>gamma_dot_c(HB)</t>
  </si>
  <si>
    <t>gamma_dot_c(TC)</t>
  </si>
  <si>
    <t>sigma_y (TC)</t>
  </si>
  <si>
    <t>2.03 um</t>
  </si>
  <si>
    <t>1.03 um</t>
  </si>
  <si>
    <t>1.06/1.86 um</t>
  </si>
  <si>
    <t>phi</t>
  </si>
  <si>
    <t>sigma_y (pa)</t>
  </si>
  <si>
    <t>Mason 1 um</t>
  </si>
  <si>
    <t>Mason 0.5 um</t>
  </si>
  <si>
    <t>Dinkgreve 3.2 um</t>
  </si>
  <si>
    <t>Thermal</t>
  </si>
  <si>
    <t>Athermal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</si>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</sst>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tabSelected="1" workbookViewId="0">
      <selection activeCell="A23" sqref="A23"/>
    </sheetView>
  </sheetViews>
  <sheetFormatPr defaultRowHeight="15" x14ac:dyDescent="0.25"/>
  <cols>
    <col min="1" max="1" width="14.5703125" customWidth="1"/>
    <col min="2" max="2" width="14.28515625" customWidth="1"/>
    <col min="3" max="3" width="11.85546875" customWidth="1"/>
    <col min="4" max="4" width="13.28515625" customWidth="1"/>
    <col min="5" max="5" width="13.5703125" customWidth="1"/>
    <col min="6" max="6" width="10.7109375" customWidth="1"/>
    <col min="7" max="7" width="11.140625" customWidth="1"/>
    <col min="8" max="8" width="9.7109375" customWidth="1"/>
    <col min="9" max="9" width="10.28515625" customWidth="1"/>
    <col min="10" max="10" width="11" customWidth="1"/>
    <col min="11" max="11" width="15.42578125" customWidth="1"/>
    <col min="13" max="14" width="15" customWidth="1"/>
    <col min="15" max="15" width="15.28515625" customWidth="1"/>
  </cols>
  <sheetData>
    <row r="1" spans="1:16" x14ac:dyDescent="0.25">
      <c r="A1" t="s">
        <v>3</v>
      </c>
      <c r="B1">
        <v>0.75</v>
      </c>
      <c r="C1">
        <v>0.70399999999999996</v>
      </c>
      <c r="D1">
        <v>0.68899999999999995</v>
      </c>
      <c r="E1">
        <v>0.66</v>
      </c>
      <c r="F1">
        <v>0.65100000000000002</v>
      </c>
      <c r="G1">
        <v>0.63600000000000001</v>
      </c>
      <c r="H1">
        <v>0.61499999999999999</v>
      </c>
      <c r="I1">
        <v>0.59099999999999997</v>
      </c>
      <c r="J1">
        <v>0.57499999999999996</v>
      </c>
      <c r="K1">
        <v>0.48</v>
      </c>
    </row>
    <row r="2" spans="1:16" x14ac:dyDescent="0.25">
      <c r="A2" t="s">
        <v>0</v>
      </c>
      <c r="B2" t="s">
        <v>1</v>
      </c>
      <c r="C2" t="s">
        <v>1</v>
      </c>
      <c r="D2" t="s">
        <v>1</v>
      </c>
      <c r="E2" t="s">
        <v>1</v>
      </c>
      <c r="F2" t="s">
        <v>1</v>
      </c>
      <c r="G2" t="s">
        <v>1</v>
      </c>
      <c r="H2" t="s">
        <v>1</v>
      </c>
      <c r="I2" t="s">
        <v>1</v>
      </c>
      <c r="J2" t="s">
        <v>1</v>
      </c>
      <c r="K2" t="s">
        <v>1</v>
      </c>
    </row>
    <row r="3" spans="1:16" x14ac:dyDescent="0.25">
      <c r="A3">
        <v>21.5</v>
      </c>
      <c r="B3">
        <v>432.9</v>
      </c>
      <c r="C3">
        <v>327.14</v>
      </c>
      <c r="D3">
        <v>276.75</v>
      </c>
      <c r="E3">
        <v>139.31</v>
      </c>
      <c r="F3">
        <v>27.687000000000001</v>
      </c>
      <c r="G3">
        <v>19.745999999999999</v>
      </c>
      <c r="H3">
        <v>6.6935000000000002</v>
      </c>
      <c r="I3">
        <v>1.6080000000000001</v>
      </c>
      <c r="J3">
        <v>0.70679000000000003</v>
      </c>
      <c r="K3">
        <v>0.15334999999999999</v>
      </c>
    </row>
    <row r="4" spans="1:16" x14ac:dyDescent="0.25">
      <c r="A4">
        <v>9.98</v>
      </c>
      <c r="B4">
        <v>303.89</v>
      </c>
      <c r="C4">
        <v>242.46</v>
      </c>
      <c r="D4">
        <v>202.85</v>
      </c>
      <c r="E4">
        <v>97.343999999999994</v>
      </c>
      <c r="F4">
        <v>17.931000000000001</v>
      </c>
      <c r="G4">
        <v>12.209</v>
      </c>
      <c r="H4">
        <v>3.8769999999999998</v>
      </c>
      <c r="I4">
        <v>0.77034000000000002</v>
      </c>
      <c r="J4">
        <v>0.33773999999999998</v>
      </c>
      <c r="K4">
        <v>7.263E-2</v>
      </c>
    </row>
    <row r="5" spans="1:16" x14ac:dyDescent="0.25">
      <c r="A5">
        <v>4.63</v>
      </c>
      <c r="B5">
        <v>242.72</v>
      </c>
      <c r="C5">
        <v>204.25</v>
      </c>
      <c r="D5">
        <v>159.5</v>
      </c>
      <c r="E5">
        <v>72.055000000000007</v>
      </c>
      <c r="F5">
        <v>11.917999999999999</v>
      </c>
      <c r="G5">
        <v>7.8014000000000001</v>
      </c>
      <c r="H5">
        <v>2.3130999999999999</v>
      </c>
      <c r="I5">
        <v>0.40175</v>
      </c>
      <c r="J5">
        <v>0.17041999999999999</v>
      </c>
      <c r="K5">
        <v>3.5074000000000001E-2</v>
      </c>
    </row>
    <row r="6" spans="1:16" x14ac:dyDescent="0.25">
      <c r="A6">
        <v>2.15</v>
      </c>
      <c r="B6">
        <v>219.26</v>
      </c>
      <c r="C6">
        <v>171.72</v>
      </c>
      <c r="D6">
        <v>127.67</v>
      </c>
      <c r="E6">
        <v>56.39</v>
      </c>
      <c r="F6">
        <v>8.3064</v>
      </c>
      <c r="G6">
        <v>5.226</v>
      </c>
      <c r="H6">
        <v>1.4552</v>
      </c>
      <c r="I6">
        <v>0.22398999999999999</v>
      </c>
      <c r="J6">
        <v>9.1322E-2</v>
      </c>
      <c r="K6">
        <v>1.7644E-2</v>
      </c>
    </row>
    <row r="7" spans="1:16" x14ac:dyDescent="0.25">
      <c r="A7">
        <v>0.998</v>
      </c>
      <c r="B7">
        <v>194.26</v>
      </c>
      <c r="C7">
        <v>141.71</v>
      </c>
      <c r="D7">
        <v>105.11</v>
      </c>
      <c r="E7">
        <v>45.567999999999998</v>
      </c>
      <c r="F7">
        <v>6.1109999999999998</v>
      </c>
      <c r="G7">
        <v>3.6322999999999999</v>
      </c>
      <c r="H7">
        <v>0.96018000000000003</v>
      </c>
      <c r="I7">
        <v>0.13159999999999999</v>
      </c>
      <c r="J7">
        <v>5.1683E-2</v>
      </c>
      <c r="K7">
        <v>9.0010999999999997E-3</v>
      </c>
    </row>
    <row r="8" spans="1:16" x14ac:dyDescent="0.25">
      <c r="A8">
        <v>0.46300000000000002</v>
      </c>
      <c r="B8">
        <v>168.66</v>
      </c>
      <c r="C8">
        <v>117.78</v>
      </c>
      <c r="D8">
        <v>88.680999999999997</v>
      </c>
      <c r="E8">
        <v>37.281999999999996</v>
      </c>
      <c r="F8">
        <v>4.7335000000000003</v>
      </c>
      <c r="G8">
        <v>2.6208999999999998</v>
      </c>
      <c r="H8">
        <v>0.68616999999999995</v>
      </c>
      <c r="I8">
        <v>8.9722999999999997E-2</v>
      </c>
      <c r="J8">
        <v>3.2117E-2</v>
      </c>
    </row>
    <row r="9" spans="1:16" x14ac:dyDescent="0.25">
      <c r="A9">
        <v>0.215</v>
      </c>
      <c r="B9">
        <v>146.65</v>
      </c>
      <c r="C9">
        <v>98.950999999999993</v>
      </c>
      <c r="D9">
        <v>75.183999999999997</v>
      </c>
      <c r="E9">
        <v>30.794</v>
      </c>
      <c r="F9">
        <v>3.8738000000000001</v>
      </c>
      <c r="G9">
        <v>1.9665999999999999</v>
      </c>
      <c r="H9">
        <v>0.52202999999999999</v>
      </c>
      <c r="I9">
        <v>7.4504000000000001E-2</v>
      </c>
      <c r="J9">
        <v>2.4378E-2</v>
      </c>
    </row>
    <row r="10" spans="1:16" x14ac:dyDescent="0.25">
      <c r="A10">
        <v>9.98E-2</v>
      </c>
      <c r="B10">
        <v>127.5</v>
      </c>
      <c r="C10">
        <v>84.05</v>
      </c>
      <c r="D10">
        <v>64.290000000000006</v>
      </c>
      <c r="E10">
        <v>25.864999999999998</v>
      </c>
      <c r="F10">
        <v>3.3692000000000002</v>
      </c>
      <c r="G10">
        <v>1.5512999999999999</v>
      </c>
      <c r="H10">
        <v>0.43667</v>
      </c>
      <c r="I10">
        <v>7.7556E-2</v>
      </c>
      <c r="J10">
        <v>2.0264999999999998E-2</v>
      </c>
    </row>
    <row r="11" spans="1:16" x14ac:dyDescent="0.25">
      <c r="A11">
        <v>4.6300000000000001E-2</v>
      </c>
      <c r="B11">
        <v>112.02</v>
      </c>
      <c r="C11">
        <v>72.522999999999996</v>
      </c>
      <c r="D11">
        <v>55.671999999999997</v>
      </c>
      <c r="E11">
        <v>22.190999999999999</v>
      </c>
      <c r="F11">
        <v>3.1219999999999999</v>
      </c>
      <c r="G11">
        <v>1.3291999999999999</v>
      </c>
      <c r="H11">
        <v>0.37885999999999997</v>
      </c>
      <c r="I11">
        <v>7.9884999999999998E-2</v>
      </c>
      <c r="J11">
        <v>2.1888000000000001E-2</v>
      </c>
    </row>
    <row r="12" spans="1:16" x14ac:dyDescent="0.25">
      <c r="A12">
        <v>2.1499999999999998E-2</v>
      </c>
      <c r="B12">
        <v>99.283000000000001</v>
      </c>
      <c r="C12">
        <v>63.622</v>
      </c>
      <c r="D12">
        <v>48.954000000000001</v>
      </c>
      <c r="E12">
        <v>19.494</v>
      </c>
      <c r="F12">
        <v>3.0261</v>
      </c>
      <c r="G12">
        <v>1.2083999999999999</v>
      </c>
      <c r="H12">
        <v>0.36862</v>
      </c>
      <c r="I12">
        <v>8.9238999999999999E-2</v>
      </c>
      <c r="J12">
        <v>2.8726999999999999E-2</v>
      </c>
    </row>
    <row r="13" spans="1:16" x14ac:dyDescent="0.25">
      <c r="A13">
        <v>9.9799999999999993E-3</v>
      </c>
      <c r="B13">
        <v>88.718999999999994</v>
      </c>
      <c r="C13">
        <v>56.808999999999997</v>
      </c>
      <c r="D13">
        <v>43.378</v>
      </c>
      <c r="E13">
        <v>17.527999999999999</v>
      </c>
      <c r="F13">
        <v>3.0796000000000001</v>
      </c>
      <c r="G13">
        <v>1.1035999999999999</v>
      </c>
      <c r="H13">
        <v>0.38895999999999997</v>
      </c>
      <c r="I13">
        <v>0.10091</v>
      </c>
      <c r="J13">
        <v>3.5674999999999998E-2</v>
      </c>
    </row>
    <row r="14" spans="1:16" x14ac:dyDescent="0.25">
      <c r="A14">
        <v>4.6299999999999996E-3</v>
      </c>
      <c r="B14">
        <v>80.126999999999995</v>
      </c>
      <c r="C14">
        <v>51.664000000000001</v>
      </c>
      <c r="D14">
        <v>39.792000000000002</v>
      </c>
      <c r="E14">
        <v>16.143000000000001</v>
      </c>
      <c r="F14">
        <v>3.2728999999999999</v>
      </c>
      <c r="G14">
        <v>1.18</v>
      </c>
      <c r="H14">
        <v>0.41715999999999998</v>
      </c>
      <c r="I14">
        <v>0.11092</v>
      </c>
      <c r="J14">
        <v>4.4547000000000003E-2</v>
      </c>
    </row>
    <row r="16" spans="1:16" x14ac:dyDescent="0.25">
      <c r="A16" t="s">
        <v>4</v>
      </c>
      <c r="B16">
        <v>0.77500000000000002</v>
      </c>
      <c r="C16">
        <v>0.75800000000000001</v>
      </c>
      <c r="D16">
        <v>0.73399999999999999</v>
      </c>
      <c r="E16">
        <v>0.71</v>
      </c>
      <c r="F16">
        <v>0.70299999999999996</v>
      </c>
      <c r="G16">
        <v>0.68700000000000006</v>
      </c>
      <c r="H16">
        <v>0.67</v>
      </c>
      <c r="I16">
        <v>0.66600000000000004</v>
      </c>
      <c r="J16">
        <v>0.64400000000000002</v>
      </c>
      <c r="K16">
        <v>0.627</v>
      </c>
      <c r="L16">
        <v>0.627</v>
      </c>
      <c r="M16">
        <v>0.57299999999999995</v>
      </c>
      <c r="N16">
        <v>0.57299999999999995</v>
      </c>
      <c r="O16">
        <v>0.45300000000000001</v>
      </c>
      <c r="P16">
        <v>0.45300000000000001</v>
      </c>
    </row>
    <row r="17" spans="1:16" x14ac:dyDescent="0.25">
      <c r="A17" t="s">
        <v>0</v>
      </c>
      <c r="B17" t="s">
        <v>1</v>
      </c>
      <c r="C17" t="s">
        <v>1</v>
      </c>
      <c r="D17" t="s">
        <v>1</v>
      </c>
      <c r="E17" t="s">
        <v>1</v>
      </c>
      <c r="F17" t="s">
        <v>1</v>
      </c>
      <c r="G17" t="s">
        <v>1</v>
      </c>
      <c r="H17" t="s">
        <v>1</v>
      </c>
      <c r="I17" t="s">
        <v>1</v>
      </c>
      <c r="J17" t="s">
        <v>1</v>
      </c>
      <c r="K17" t="s">
        <v>0</v>
      </c>
      <c r="L17" t="s">
        <v>1</v>
      </c>
      <c r="M17" t="s">
        <v>0</v>
      </c>
      <c r="N17" t="s">
        <v>1</v>
      </c>
      <c r="O17" t="s">
        <v>0</v>
      </c>
      <c r="P17" t="s">
        <v>1</v>
      </c>
    </row>
    <row r="18" spans="1:16" x14ac:dyDescent="0.25">
      <c r="A18">
        <v>21.5</v>
      </c>
      <c r="B18">
        <v>707.78</v>
      </c>
      <c r="C18">
        <v>343.41</v>
      </c>
      <c r="D18">
        <v>243.73</v>
      </c>
      <c r="E18">
        <v>139.83000000000001</v>
      </c>
      <c r="F18">
        <v>34.914999999999999</v>
      </c>
      <c r="G18">
        <v>11.137</v>
      </c>
      <c r="H18">
        <v>10.381</v>
      </c>
      <c r="I18">
        <v>4.9337999999999997</v>
      </c>
      <c r="J18">
        <v>2.7008999999999999</v>
      </c>
      <c r="K18">
        <v>21.5</v>
      </c>
      <c r="L18">
        <v>0.12485</v>
      </c>
      <c r="M18">
        <v>21.5</v>
      </c>
      <c r="N18">
        <v>0.62690000000000001</v>
      </c>
      <c r="O18">
        <v>21.5</v>
      </c>
      <c r="P18">
        <v>0.41134999999999999</v>
      </c>
    </row>
    <row r="19" spans="1:16" x14ac:dyDescent="0.25">
      <c r="A19">
        <v>9.98</v>
      </c>
      <c r="B19">
        <v>469.26</v>
      </c>
      <c r="C19">
        <v>233.8</v>
      </c>
      <c r="D19">
        <v>144.75</v>
      </c>
      <c r="E19">
        <v>92.364999999999995</v>
      </c>
      <c r="F19">
        <v>20.952999999999999</v>
      </c>
      <c r="G19">
        <v>5.7096</v>
      </c>
      <c r="H19">
        <v>5.0171999999999999</v>
      </c>
      <c r="I19">
        <v>2.3428</v>
      </c>
      <c r="J19">
        <v>1.3405</v>
      </c>
      <c r="K19">
        <v>11.9</v>
      </c>
      <c r="L19">
        <v>6.9625000000000006E-2</v>
      </c>
      <c r="M19">
        <v>11.9</v>
      </c>
      <c r="N19">
        <v>0.34544000000000002</v>
      </c>
      <c r="O19">
        <v>14.2</v>
      </c>
      <c r="P19">
        <v>0.26571</v>
      </c>
    </row>
    <row r="20" spans="1:16" x14ac:dyDescent="0.25">
      <c r="A20">
        <v>4.63</v>
      </c>
      <c r="B20">
        <v>368.12</v>
      </c>
      <c r="C20">
        <v>175.3</v>
      </c>
      <c r="D20">
        <v>107.82</v>
      </c>
      <c r="E20">
        <v>61.908000000000001</v>
      </c>
      <c r="F20">
        <v>13.318</v>
      </c>
      <c r="G20">
        <v>3.2696000000000001</v>
      </c>
      <c r="H20">
        <v>2.8304999999999998</v>
      </c>
      <c r="I20">
        <v>1.2284999999999999</v>
      </c>
      <c r="J20">
        <v>0.67181999999999997</v>
      </c>
      <c r="K20">
        <v>6.6</v>
      </c>
      <c r="L20">
        <v>3.8829000000000002E-2</v>
      </c>
      <c r="M20">
        <v>6.6</v>
      </c>
      <c r="N20">
        <v>0.19517000000000001</v>
      </c>
      <c r="O20">
        <v>9.41</v>
      </c>
      <c r="P20">
        <v>0.17498</v>
      </c>
    </row>
    <row r="21" spans="1:16" x14ac:dyDescent="0.25">
      <c r="A21">
        <v>2.15</v>
      </c>
      <c r="B21">
        <v>313.83999999999997</v>
      </c>
      <c r="C21">
        <v>148.88</v>
      </c>
      <c r="D21">
        <v>88.210999999999999</v>
      </c>
      <c r="E21">
        <v>43.338999999999999</v>
      </c>
      <c r="F21">
        <v>9.2477999999999998</v>
      </c>
      <c r="G21">
        <v>2.0306999999999999</v>
      </c>
      <c r="H21">
        <v>1.5667</v>
      </c>
      <c r="I21">
        <v>0.68577999999999995</v>
      </c>
      <c r="J21">
        <v>0.33529999999999999</v>
      </c>
      <c r="K21">
        <v>3.66</v>
      </c>
      <c r="L21">
        <v>2.1402000000000001E-2</v>
      </c>
      <c r="M21">
        <v>3.66</v>
      </c>
      <c r="N21">
        <v>0.11148</v>
      </c>
      <c r="O21">
        <v>6.22</v>
      </c>
      <c r="P21">
        <v>0.11627999999999999</v>
      </c>
    </row>
    <row r="22" spans="1:16" x14ac:dyDescent="0.25">
      <c r="A22">
        <v>0.998</v>
      </c>
      <c r="B22">
        <v>275.24</v>
      </c>
      <c r="C22">
        <v>129.91</v>
      </c>
      <c r="D22">
        <v>75.411000000000001</v>
      </c>
      <c r="E22">
        <v>31.902999999999999</v>
      </c>
      <c r="F22">
        <v>7.7820999999999998</v>
      </c>
      <c r="G22">
        <v>1.3560000000000001</v>
      </c>
      <c r="H22">
        <v>1.0649999999999999</v>
      </c>
      <c r="I22">
        <v>0.43925999999999998</v>
      </c>
      <c r="J22">
        <v>0.17838999999999999</v>
      </c>
      <c r="K22">
        <v>2.0299999999999998</v>
      </c>
      <c r="L22">
        <v>1.2064999999999999E-2</v>
      </c>
      <c r="M22">
        <v>2.0299999999999998</v>
      </c>
      <c r="N22">
        <v>6.5121999999999999E-2</v>
      </c>
      <c r="O22">
        <v>4.12</v>
      </c>
      <c r="P22">
        <v>7.8206999999999999E-2</v>
      </c>
    </row>
    <row r="23" spans="1:16" x14ac:dyDescent="0.25">
      <c r="A23">
        <v>0.46300000000000002</v>
      </c>
      <c r="B23">
        <v>236.77</v>
      </c>
      <c r="C23">
        <v>115.72</v>
      </c>
      <c r="D23">
        <v>63.875</v>
      </c>
      <c r="E23">
        <v>25.704000000000001</v>
      </c>
      <c r="F23">
        <v>5.6946000000000003</v>
      </c>
      <c r="G23">
        <v>1.0343</v>
      </c>
      <c r="H23">
        <v>0.76163000000000003</v>
      </c>
      <c r="I23">
        <v>0.31762000000000001</v>
      </c>
      <c r="J23">
        <v>0.10221</v>
      </c>
      <c r="M23">
        <v>1.1200000000000001</v>
      </c>
      <c r="N23">
        <v>3.9294000000000003E-2</v>
      </c>
      <c r="O23">
        <v>2.72</v>
      </c>
      <c r="P23">
        <v>5.2982000000000001E-2</v>
      </c>
    </row>
    <row r="24" spans="1:16" x14ac:dyDescent="0.25">
      <c r="A24">
        <v>0.215</v>
      </c>
      <c r="B24">
        <v>202.59</v>
      </c>
      <c r="C24">
        <v>99.998000000000005</v>
      </c>
      <c r="D24">
        <v>55.432000000000002</v>
      </c>
      <c r="E24">
        <v>21.614999999999998</v>
      </c>
      <c r="F24">
        <v>4.3281000000000001</v>
      </c>
      <c r="G24">
        <v>0.84319</v>
      </c>
      <c r="H24">
        <v>0.66951000000000005</v>
      </c>
      <c r="I24">
        <v>0.24332999999999999</v>
      </c>
      <c r="J24">
        <v>6.2667E-2</v>
      </c>
      <c r="M24">
        <v>0.623</v>
      </c>
      <c r="N24">
        <v>2.4743999999999999E-2</v>
      </c>
      <c r="O24">
        <v>1.8</v>
      </c>
      <c r="P24">
        <v>3.6414000000000002E-2</v>
      </c>
    </row>
    <row r="25" spans="1:16" x14ac:dyDescent="0.25">
      <c r="A25">
        <v>9.98E-2</v>
      </c>
      <c r="B25">
        <v>174.26</v>
      </c>
      <c r="C25">
        <v>86.372</v>
      </c>
      <c r="D25">
        <v>48.284999999999997</v>
      </c>
      <c r="E25">
        <v>19.006</v>
      </c>
      <c r="F25">
        <v>3.746</v>
      </c>
      <c r="G25">
        <v>0.68566000000000005</v>
      </c>
      <c r="H25">
        <v>0.55337000000000003</v>
      </c>
      <c r="I25">
        <v>0.21468000000000001</v>
      </c>
      <c r="J25">
        <v>4.1668999999999998E-2</v>
      </c>
      <c r="M25">
        <v>0.34499999999999997</v>
      </c>
      <c r="N25">
        <v>1.652E-2</v>
      </c>
      <c r="O25">
        <v>1.19</v>
      </c>
      <c r="P25">
        <v>2.4885000000000001E-2</v>
      </c>
    </row>
    <row r="26" spans="1:16" x14ac:dyDescent="0.25">
      <c r="A26">
        <v>4.6300000000000001E-2</v>
      </c>
      <c r="B26">
        <v>151.77000000000001</v>
      </c>
      <c r="C26">
        <v>75.292000000000002</v>
      </c>
      <c r="D26">
        <v>42.646999999999998</v>
      </c>
      <c r="E26">
        <v>16.832000000000001</v>
      </c>
      <c r="F26">
        <v>3.7584</v>
      </c>
      <c r="G26">
        <v>0.75846000000000002</v>
      </c>
      <c r="H26">
        <v>0.4929</v>
      </c>
      <c r="I26">
        <v>0.21740000000000001</v>
      </c>
      <c r="J26">
        <v>3.3021000000000002E-2</v>
      </c>
      <c r="M26">
        <v>0.191</v>
      </c>
      <c r="N26">
        <v>1.0159E-2</v>
      </c>
      <c r="O26">
        <v>0.78900000000000003</v>
      </c>
      <c r="P26">
        <v>1.7510000000000001E-2</v>
      </c>
    </row>
    <row r="27" spans="1:16" x14ac:dyDescent="0.25">
      <c r="A27">
        <v>2.1499999999999998E-2</v>
      </c>
      <c r="B27">
        <v>134.87</v>
      </c>
      <c r="C27">
        <v>66.599000000000004</v>
      </c>
      <c r="D27">
        <v>38.223999999999997</v>
      </c>
      <c r="E27">
        <v>15.423999999999999</v>
      </c>
      <c r="F27">
        <v>3.4598</v>
      </c>
      <c r="G27">
        <v>0.79300999999999999</v>
      </c>
      <c r="H27">
        <v>0.46950999999999998</v>
      </c>
      <c r="I27">
        <v>0.23949000000000001</v>
      </c>
      <c r="J27">
        <v>2.8458000000000001E-2</v>
      </c>
      <c r="O27">
        <v>0.52200000000000002</v>
      </c>
      <c r="P27">
        <v>1.2222E-2</v>
      </c>
    </row>
    <row r="28" spans="1:16" x14ac:dyDescent="0.25">
      <c r="A28">
        <v>9.9799999999999993E-3</v>
      </c>
      <c r="B28">
        <v>121.92</v>
      </c>
      <c r="C28">
        <v>59.762999999999998</v>
      </c>
      <c r="D28">
        <v>34.914000000000001</v>
      </c>
      <c r="E28">
        <v>14.208</v>
      </c>
      <c r="F28">
        <v>2.992</v>
      </c>
      <c r="G28">
        <v>0.79362999999999995</v>
      </c>
      <c r="H28">
        <v>0.44494</v>
      </c>
      <c r="I28">
        <v>0.25875999999999999</v>
      </c>
      <c r="J28">
        <v>3.5674999999999998E-2</v>
      </c>
    </row>
    <row r="29" spans="1:16" x14ac:dyDescent="0.25">
      <c r="A29">
        <v>4.6299999999999996E-3</v>
      </c>
      <c r="B29">
        <v>112.11</v>
      </c>
      <c r="C29">
        <v>54.417000000000002</v>
      </c>
      <c r="D29">
        <v>32.417000000000002</v>
      </c>
      <c r="E29">
        <v>13.215999999999999</v>
      </c>
      <c r="F29">
        <v>2.6421999999999999</v>
      </c>
      <c r="G29">
        <v>0.80898999999999999</v>
      </c>
      <c r="H29">
        <v>0.47248000000000001</v>
      </c>
      <c r="I29">
        <v>0.27533000000000002</v>
      </c>
      <c r="J29">
        <v>4.4547000000000003E-2</v>
      </c>
    </row>
    <row r="31" spans="1:16" x14ac:dyDescent="0.25">
      <c r="A31" t="s">
        <v>5</v>
      </c>
      <c r="B31">
        <v>0.75800000000000001</v>
      </c>
      <c r="C31">
        <v>0.72899999999999998</v>
      </c>
      <c r="D31">
        <v>0.68700000000000006</v>
      </c>
      <c r="E31">
        <v>0.67</v>
      </c>
      <c r="F31">
        <v>0.63800000000000001</v>
      </c>
      <c r="G31">
        <v>0.621</v>
      </c>
      <c r="H31">
        <v>0.60099999999999998</v>
      </c>
      <c r="I31">
        <v>0.32</v>
      </c>
    </row>
    <row r="32" spans="1:16" x14ac:dyDescent="0.25">
      <c r="A32" t="s">
        <v>0</v>
      </c>
      <c r="B32" t="s">
        <v>1</v>
      </c>
      <c r="C32" t="s">
        <v>1</v>
      </c>
      <c r="D32" t="s">
        <v>1</v>
      </c>
      <c r="E32" t="s">
        <v>1</v>
      </c>
      <c r="F32" t="s">
        <v>1</v>
      </c>
      <c r="G32" t="s">
        <v>1</v>
      </c>
      <c r="H32" t="s">
        <v>1</v>
      </c>
      <c r="I32" t="s">
        <v>1</v>
      </c>
    </row>
    <row r="33" spans="1:9" x14ac:dyDescent="0.25">
      <c r="A33">
        <v>21.5</v>
      </c>
      <c r="B33">
        <v>300.92</v>
      </c>
      <c r="C33">
        <v>137.34</v>
      </c>
      <c r="D33">
        <v>89.522999999999996</v>
      </c>
      <c r="E33">
        <v>57.081000000000003</v>
      </c>
      <c r="F33">
        <v>34.311</v>
      </c>
      <c r="G33">
        <v>5.1534000000000004</v>
      </c>
      <c r="H33">
        <v>3.0045000000000002</v>
      </c>
      <c r="I33">
        <v>5.6309999999999999E-2</v>
      </c>
    </row>
    <row r="34" spans="1:9" x14ac:dyDescent="0.25">
      <c r="A34">
        <v>9.98</v>
      </c>
      <c r="B34">
        <v>222.82</v>
      </c>
      <c r="C34">
        <v>106.32</v>
      </c>
      <c r="D34">
        <v>65.784999999999997</v>
      </c>
      <c r="E34">
        <v>42.143999999999998</v>
      </c>
      <c r="F34">
        <v>23.542999999999999</v>
      </c>
      <c r="G34">
        <v>2.8349000000000002</v>
      </c>
      <c r="H34">
        <v>1.6125</v>
      </c>
      <c r="I34">
        <v>2.5863000000000001E-2</v>
      </c>
    </row>
    <row r="35" spans="1:9" x14ac:dyDescent="0.25">
      <c r="A35">
        <v>4.63</v>
      </c>
      <c r="B35">
        <v>171.92</v>
      </c>
      <c r="C35">
        <v>86.087999999999994</v>
      </c>
      <c r="D35">
        <v>52.947000000000003</v>
      </c>
      <c r="E35">
        <v>32.570999999999998</v>
      </c>
      <c r="F35">
        <v>17.077999999999999</v>
      </c>
      <c r="G35">
        <v>1.5960000000000001</v>
      </c>
      <c r="H35">
        <v>0.89764999999999995</v>
      </c>
      <c r="I35">
        <v>1.29E-2</v>
      </c>
    </row>
    <row r="36" spans="1:9" x14ac:dyDescent="0.25">
      <c r="A36">
        <v>2.15</v>
      </c>
      <c r="B36">
        <v>135.61000000000001</v>
      </c>
      <c r="C36">
        <v>70.769000000000005</v>
      </c>
      <c r="D36">
        <v>43.814999999999998</v>
      </c>
      <c r="E36">
        <v>25.571999999999999</v>
      </c>
      <c r="F36">
        <v>12.654999999999999</v>
      </c>
      <c r="G36">
        <v>0.93903999999999999</v>
      </c>
      <c r="H36">
        <v>0.50795000000000001</v>
      </c>
      <c r="I36">
        <v>7.6172000000000002E-3</v>
      </c>
    </row>
    <row r="37" spans="1:9" x14ac:dyDescent="0.25">
      <c r="A37">
        <v>0.998</v>
      </c>
      <c r="B37">
        <v>109.76</v>
      </c>
      <c r="C37">
        <v>58.755000000000003</v>
      </c>
      <c r="D37">
        <v>36.811</v>
      </c>
      <c r="E37">
        <v>20.452000000000002</v>
      </c>
      <c r="F37">
        <v>9.5940999999999992</v>
      </c>
      <c r="G37">
        <v>0.58120000000000005</v>
      </c>
      <c r="H37">
        <v>0.29274</v>
      </c>
      <c r="I37">
        <v>4.5596999999999999E-3</v>
      </c>
    </row>
    <row r="38" spans="1:9" x14ac:dyDescent="0.25">
      <c r="A38">
        <v>0.46300000000000002</v>
      </c>
      <c r="B38">
        <v>90.370999999999995</v>
      </c>
      <c r="C38">
        <v>49.468000000000004</v>
      </c>
      <c r="D38">
        <v>31.233000000000001</v>
      </c>
      <c r="E38">
        <v>16.696000000000002</v>
      </c>
      <c r="F38">
        <v>7.4734999999999996</v>
      </c>
      <c r="G38">
        <v>0.38313000000000003</v>
      </c>
      <c r="H38">
        <v>0.17491000000000001</v>
      </c>
    </row>
    <row r="39" spans="1:9" x14ac:dyDescent="0.25">
      <c r="A39">
        <v>0.215</v>
      </c>
      <c r="B39">
        <v>75.843000000000004</v>
      </c>
      <c r="C39">
        <v>42.295000000000002</v>
      </c>
      <c r="D39">
        <v>26.821000000000002</v>
      </c>
      <c r="E39">
        <v>13.946999999999999</v>
      </c>
      <c r="F39">
        <v>5.9730999999999996</v>
      </c>
      <c r="G39">
        <v>0.27551999999999999</v>
      </c>
      <c r="H39">
        <v>0.10742</v>
      </c>
    </row>
    <row r="40" spans="1:9" x14ac:dyDescent="0.25">
      <c r="A40">
        <v>9.98E-2</v>
      </c>
      <c r="B40">
        <v>65.260999999999996</v>
      </c>
      <c r="C40">
        <v>36.972000000000001</v>
      </c>
      <c r="D40">
        <v>23.434999999999999</v>
      </c>
      <c r="E40">
        <v>11.919</v>
      </c>
      <c r="F40">
        <v>4.8879000000000001</v>
      </c>
      <c r="G40">
        <v>0.22917999999999999</v>
      </c>
      <c r="H40">
        <v>7.2422E-2</v>
      </c>
    </row>
    <row r="41" spans="1:9" x14ac:dyDescent="0.25">
      <c r="A41">
        <v>4.6300000000000001E-2</v>
      </c>
      <c r="B41">
        <v>57.515000000000001</v>
      </c>
      <c r="C41">
        <v>33.005000000000003</v>
      </c>
      <c r="D41">
        <v>20.821999999999999</v>
      </c>
      <c r="E41">
        <v>10.369</v>
      </c>
      <c r="F41">
        <v>4.1086</v>
      </c>
      <c r="G41">
        <v>0.23274</v>
      </c>
      <c r="H41">
        <v>6.3131000000000007E-2</v>
      </c>
    </row>
    <row r="42" spans="1:9" x14ac:dyDescent="0.25">
      <c r="A42">
        <v>2.1499999999999998E-2</v>
      </c>
      <c r="B42">
        <v>51.908000000000001</v>
      </c>
      <c r="C42">
        <v>29.86</v>
      </c>
      <c r="D42">
        <v>18.597999999999999</v>
      </c>
      <c r="E42">
        <v>9.2241999999999997</v>
      </c>
      <c r="F42">
        <v>3.5760000000000001</v>
      </c>
      <c r="G42">
        <v>0.24371000000000001</v>
      </c>
      <c r="H42">
        <v>5.5666E-2</v>
      </c>
    </row>
    <row r="43" spans="1:9" x14ac:dyDescent="0.25">
      <c r="A43">
        <v>9.9799999999999993E-3</v>
      </c>
      <c r="B43">
        <v>47.869</v>
      </c>
      <c r="C43">
        <v>27.081</v>
      </c>
      <c r="D43">
        <v>16.353999999999999</v>
      </c>
      <c r="E43">
        <v>8.3314000000000004</v>
      </c>
      <c r="F43">
        <v>3.2025999999999999</v>
      </c>
      <c r="G43">
        <v>0.24757000000000001</v>
      </c>
      <c r="H43">
        <v>4.7292000000000001E-2</v>
      </c>
    </row>
    <row r="44" spans="1:9" x14ac:dyDescent="0.25">
      <c r="A44">
        <v>4.6299999999999996E-3</v>
      </c>
      <c r="B44">
        <v>44.945</v>
      </c>
      <c r="C44">
        <v>24.587</v>
      </c>
      <c r="D44">
        <v>14.214</v>
      </c>
      <c r="E44">
        <v>7.6468999999999996</v>
      </c>
      <c r="F44">
        <v>2.9072</v>
      </c>
      <c r="G44">
        <v>0.25335999999999997</v>
      </c>
      <c r="H44">
        <v>6.148E-2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75C95-1EAD-4EF9-A5D0-0C72DA12B726}">
  <dimension ref="A1:P23"/>
  <sheetViews>
    <sheetView workbookViewId="0">
      <selection activeCell="M26" sqref="M26"/>
    </sheetView>
  </sheetViews>
  <sheetFormatPr defaultRowHeight="15" x14ac:dyDescent="0.25"/>
  <cols>
    <col min="3" max="3" width="11.28515625" customWidth="1"/>
    <col min="4" max="4" width="17.5703125" customWidth="1"/>
    <col min="6" max="6" width="16.28515625" customWidth="1"/>
    <col min="7" max="7" width="11.140625" customWidth="1"/>
    <col min="12" max="12" width="16.42578125" customWidth="1"/>
    <col min="13" max="13" width="16.7109375" customWidth="1"/>
    <col min="14" max="14" width="10.7109375" customWidth="1"/>
    <col min="15" max="15" width="17" customWidth="1"/>
    <col min="16" max="16" width="13.28515625" customWidth="1"/>
  </cols>
  <sheetData>
    <row r="1" spans="1:16" x14ac:dyDescent="0.25">
      <c r="A1" t="s">
        <v>2</v>
      </c>
      <c r="J1" t="s">
        <v>14</v>
      </c>
    </row>
    <row r="2" spans="1:16" x14ac:dyDescent="0.25">
      <c r="A2" t="s">
        <v>6</v>
      </c>
      <c r="B2" t="s">
        <v>9</v>
      </c>
      <c r="C2" t="s">
        <v>7</v>
      </c>
      <c r="D2" t="s">
        <v>10</v>
      </c>
      <c r="E2" t="s">
        <v>8</v>
      </c>
      <c r="F2" t="s">
        <v>11</v>
      </c>
      <c r="G2" t="s">
        <v>12</v>
      </c>
      <c r="J2" t="s">
        <v>6</v>
      </c>
      <c r="K2" t="s">
        <v>9</v>
      </c>
      <c r="L2" t="s">
        <v>7</v>
      </c>
      <c r="M2" t="s">
        <v>10</v>
      </c>
      <c r="N2" t="s">
        <v>8</v>
      </c>
      <c r="O2" t="s">
        <v>11</v>
      </c>
      <c r="P2" t="s">
        <v>12</v>
      </c>
    </row>
    <row r="3" spans="1:16" x14ac:dyDescent="0.25">
      <c r="A3">
        <v>0.75004165099999998</v>
      </c>
      <c r="B3">
        <v>0.38466111600000003</v>
      </c>
      <c r="C3">
        <v>78.84</v>
      </c>
      <c r="D3">
        <v>0.50276237099999999</v>
      </c>
      <c r="E3">
        <v>0</v>
      </c>
      <c r="F3">
        <v>1.3612671000000001</v>
      </c>
      <c r="G3">
        <v>91.787887999999995</v>
      </c>
      <c r="J3">
        <v>0.65581428799999997</v>
      </c>
      <c r="K3">
        <v>0.29119075700000002</v>
      </c>
      <c r="L3">
        <v>13.272</v>
      </c>
      <c r="M3">
        <v>4.1038530000000002E-3</v>
      </c>
      <c r="N3" s="1">
        <v>0</v>
      </c>
      <c r="O3">
        <v>0.53403555999999996</v>
      </c>
      <c r="P3">
        <v>29.604908000000002</v>
      </c>
    </row>
    <row r="4" spans="1:16" x14ac:dyDescent="0.25">
      <c r="A4">
        <v>0.704185269</v>
      </c>
      <c r="B4">
        <v>0.33102664599999998</v>
      </c>
      <c r="C4">
        <v>35.71</v>
      </c>
      <c r="D4">
        <v>4.1103449E-2</v>
      </c>
      <c r="E4">
        <v>0</v>
      </c>
      <c r="F4">
        <v>0.62221903000000001</v>
      </c>
      <c r="G4">
        <v>55.307670999999999</v>
      </c>
      <c r="J4">
        <v>0.64736454099999996</v>
      </c>
      <c r="K4">
        <v>0.46053769100000003</v>
      </c>
      <c r="L4">
        <v>8.7319999999999993</v>
      </c>
      <c r="M4">
        <v>0.16401682400000001</v>
      </c>
      <c r="N4" s="1">
        <v>0</v>
      </c>
      <c r="O4">
        <v>0.24410133000000001</v>
      </c>
      <c r="P4">
        <v>9.3618936999999995</v>
      </c>
    </row>
    <row r="5" spans="1:16" x14ac:dyDescent="0.25">
      <c r="A5">
        <v>0.68997686300000005</v>
      </c>
      <c r="B5">
        <v>0.40587342399999998</v>
      </c>
      <c r="C5">
        <v>35.286000000000001</v>
      </c>
      <c r="D5">
        <v>0.19697616700000001</v>
      </c>
      <c r="E5">
        <v>0</v>
      </c>
      <c r="F5">
        <v>0.56747049000000005</v>
      </c>
      <c r="G5">
        <v>41.955157999999997</v>
      </c>
      <c r="J5">
        <v>0.64930219099999997</v>
      </c>
      <c r="K5">
        <v>0.481849676</v>
      </c>
      <c r="L5">
        <v>6.0220000000000002</v>
      </c>
      <c r="M5">
        <v>0.21220075199999999</v>
      </c>
      <c r="N5" s="1">
        <v>0</v>
      </c>
      <c r="O5">
        <v>0.25560548999999999</v>
      </c>
      <c r="P5">
        <v>6.1853417999999998</v>
      </c>
    </row>
    <row r="6" spans="1:16" x14ac:dyDescent="0.25">
      <c r="A6">
        <v>0.66072728000000003</v>
      </c>
      <c r="B6">
        <v>0.47483457899999998</v>
      </c>
      <c r="C6">
        <v>15.539</v>
      </c>
      <c r="D6">
        <v>0.281708293</v>
      </c>
      <c r="E6">
        <v>0</v>
      </c>
      <c r="F6">
        <v>0.31184822000000001</v>
      </c>
      <c r="G6">
        <v>15.587818</v>
      </c>
      <c r="J6">
        <v>0.637265211</v>
      </c>
      <c r="K6">
        <v>0.64911741199999995</v>
      </c>
      <c r="L6">
        <v>1.1399999999999999</v>
      </c>
      <c r="M6">
        <v>0.27687636399999999</v>
      </c>
      <c r="N6">
        <v>0</v>
      </c>
      <c r="O6">
        <v>6.2946274999999996E-2</v>
      </c>
      <c r="P6">
        <v>0.83770286999999999</v>
      </c>
    </row>
    <row r="7" spans="1:16" x14ac:dyDescent="0.25">
      <c r="A7">
        <v>0.65129479499999998</v>
      </c>
      <c r="B7">
        <v>0.65948596699999995</v>
      </c>
      <c r="C7">
        <v>2.81</v>
      </c>
      <c r="D7">
        <v>0.78534095000000004</v>
      </c>
      <c r="E7">
        <v>0.66069334999999996</v>
      </c>
      <c r="F7">
        <v>1.0812926</v>
      </c>
      <c r="G7">
        <v>2.7088523000000002</v>
      </c>
      <c r="J7">
        <v>0.63303943600000001</v>
      </c>
      <c r="K7">
        <v>0.74566439200000001</v>
      </c>
      <c r="L7">
        <v>0.36399999999999999</v>
      </c>
      <c r="M7">
        <v>0.222970368</v>
      </c>
      <c r="N7">
        <v>0.43755227000000002</v>
      </c>
      <c r="O7">
        <v>0.34591553000000003</v>
      </c>
      <c r="P7">
        <v>0.34921270999999998</v>
      </c>
    </row>
    <row r="8" spans="1:16" x14ac:dyDescent="0.25">
      <c r="A8">
        <v>0.63677236800000003</v>
      </c>
      <c r="B8">
        <v>0.65602534499999998</v>
      </c>
      <c r="C8">
        <v>1.0409999999999999</v>
      </c>
      <c r="D8">
        <v>0.26440105600000002</v>
      </c>
      <c r="E8">
        <v>0.43651569000000001</v>
      </c>
      <c r="F8">
        <v>0.17944992000000001</v>
      </c>
      <c r="G8">
        <v>0.91787874999999997</v>
      </c>
      <c r="J8">
        <v>0.62271648700000004</v>
      </c>
      <c r="K8">
        <v>0.92089077699999999</v>
      </c>
      <c r="L8">
        <v>0.252</v>
      </c>
      <c r="M8">
        <v>0.90142453499999997</v>
      </c>
      <c r="N8">
        <v>0.21929561</v>
      </c>
      <c r="O8" s="1">
        <v>1000000000000</v>
      </c>
      <c r="P8">
        <v>0.25298222999999997</v>
      </c>
    </row>
    <row r="9" spans="1:16" x14ac:dyDescent="0.25">
      <c r="A9">
        <v>0.61542134800000003</v>
      </c>
      <c r="B9">
        <v>0.76497489399999996</v>
      </c>
      <c r="C9">
        <v>0.35</v>
      </c>
      <c r="D9">
        <v>0.48722770100000001</v>
      </c>
      <c r="E9">
        <v>0.23988321000000001</v>
      </c>
      <c r="F9">
        <v>0.89937990999999995</v>
      </c>
      <c r="G9">
        <v>0.33326164000000003</v>
      </c>
      <c r="J9">
        <v>0.61564567800000003</v>
      </c>
      <c r="K9">
        <v>0.91135311799999996</v>
      </c>
      <c r="L9">
        <v>7.5999999999999998E-2</v>
      </c>
      <c r="M9">
        <v>0.46596212399999998</v>
      </c>
      <c r="N9">
        <v>0.13213867000000001</v>
      </c>
      <c r="O9" s="1">
        <v>1000000000000</v>
      </c>
      <c r="P9">
        <v>8.1863440999999995E-2</v>
      </c>
    </row>
    <row r="10" spans="1:16" x14ac:dyDescent="0.25">
      <c r="A10">
        <v>0.59146016499999998</v>
      </c>
      <c r="B10">
        <v>1.0388812650000001</v>
      </c>
      <c r="C10">
        <v>0.08</v>
      </c>
      <c r="D10">
        <v>1.2570921340000001</v>
      </c>
      <c r="E10">
        <v>6.3095710999999999E-2</v>
      </c>
      <c r="F10" s="1">
        <v>1000000000000</v>
      </c>
      <c r="G10">
        <v>7.9943895000000001E-2</v>
      </c>
      <c r="J10">
        <v>0.59650253200000003</v>
      </c>
      <c r="K10">
        <v>0.93224823599999995</v>
      </c>
      <c r="L10">
        <v>5.8999999999999997E-2</v>
      </c>
      <c r="M10">
        <v>0.53963618999999996</v>
      </c>
      <c r="N10">
        <v>9.1417618000000006E-2</v>
      </c>
      <c r="O10" s="1">
        <v>1000000000000</v>
      </c>
      <c r="P10">
        <v>6.3546254999999996E-2</v>
      </c>
    </row>
    <row r="11" spans="1:16" x14ac:dyDescent="0.25">
      <c r="A11">
        <v>0.57534443899999999</v>
      </c>
      <c r="B11">
        <v>1.0252289640000001</v>
      </c>
      <c r="C11">
        <v>2.5999999999999999E-2</v>
      </c>
      <c r="D11">
        <v>0.88900546199999997</v>
      </c>
      <c r="E11">
        <v>2.8840302000000002E-2</v>
      </c>
      <c r="F11" s="1">
        <v>1000000000000</v>
      </c>
      <c r="G11">
        <v>2.5869336E-2</v>
      </c>
      <c r="J11">
        <v>0.58391276000000003</v>
      </c>
      <c r="K11">
        <v>1.0919378989999999</v>
      </c>
      <c r="L11">
        <v>5.3999999999999999E-2</v>
      </c>
      <c r="M11">
        <v>1.337039369</v>
      </c>
      <c r="N11">
        <v>4.4774412999999999E-2</v>
      </c>
      <c r="O11" s="1">
        <v>1000000000000</v>
      </c>
      <c r="P11">
        <v>5.2855465999999997E-2</v>
      </c>
    </row>
    <row r="13" spans="1:16" x14ac:dyDescent="0.25">
      <c r="A13" t="s">
        <v>13</v>
      </c>
      <c r="J13" t="s">
        <v>15</v>
      </c>
    </row>
    <row r="14" spans="1:16" x14ac:dyDescent="0.25">
      <c r="A14" t="s">
        <v>6</v>
      </c>
      <c r="B14" t="s">
        <v>9</v>
      </c>
      <c r="C14" t="s">
        <v>7</v>
      </c>
      <c r="D14" t="s">
        <v>10</v>
      </c>
      <c r="E14" t="s">
        <v>8</v>
      </c>
      <c r="F14" t="s">
        <v>11</v>
      </c>
      <c r="G14" t="s">
        <v>12</v>
      </c>
      <c r="J14" t="s">
        <v>6</v>
      </c>
      <c r="K14" t="s">
        <v>9</v>
      </c>
      <c r="L14" t="s">
        <v>7</v>
      </c>
      <c r="M14" t="s">
        <v>10</v>
      </c>
      <c r="N14" t="s">
        <v>8</v>
      </c>
      <c r="O14" t="s">
        <v>11</v>
      </c>
      <c r="P14" t="s">
        <v>12</v>
      </c>
    </row>
    <row r="15" spans="1:16" x14ac:dyDescent="0.25">
      <c r="A15">
        <v>0.77577919200000001</v>
      </c>
      <c r="B15">
        <v>0.46899999999999997</v>
      </c>
      <c r="C15">
        <v>120.51609999999999</v>
      </c>
      <c r="D15">
        <v>0.82003375199999995</v>
      </c>
      <c r="E15">
        <v>0</v>
      </c>
      <c r="F15">
        <v>0.89938021000000001</v>
      </c>
      <c r="G15">
        <v>121.40666</v>
      </c>
      <c r="J15">
        <v>0.75800002</v>
      </c>
      <c r="K15">
        <v>0.43077286100000001</v>
      </c>
      <c r="L15">
        <v>39.101799999999997</v>
      </c>
      <c r="M15">
        <v>0.26490545100000001</v>
      </c>
      <c r="N15">
        <v>0</v>
      </c>
      <c r="O15">
        <v>0.51753925999999995</v>
      </c>
      <c r="P15">
        <v>43.758719999999997</v>
      </c>
    </row>
    <row r="16" spans="1:16" x14ac:dyDescent="0.25">
      <c r="A16">
        <v>0.75846420599999997</v>
      </c>
      <c r="B16">
        <v>0.48832662300000002</v>
      </c>
      <c r="C16">
        <v>60.88</v>
      </c>
      <c r="D16">
        <v>1.006890128</v>
      </c>
      <c r="E16">
        <v>0</v>
      </c>
      <c r="F16">
        <v>0.94176667999999997</v>
      </c>
      <c r="G16">
        <v>59.462409999999998</v>
      </c>
      <c r="J16">
        <v>0.72899997000000005</v>
      </c>
      <c r="K16">
        <v>0.36225412400000001</v>
      </c>
      <c r="L16">
        <v>20.11</v>
      </c>
      <c r="M16">
        <v>0.17012285799999999</v>
      </c>
      <c r="N16">
        <v>0</v>
      </c>
      <c r="O16">
        <v>0.89938015000000004</v>
      </c>
      <c r="P16">
        <v>26.367235000000001</v>
      </c>
    </row>
    <row r="17" spans="1:16" x14ac:dyDescent="0.25">
      <c r="A17">
        <v>0.73459356399999998</v>
      </c>
      <c r="B17">
        <v>0.64674088399999996</v>
      </c>
      <c r="C17">
        <v>39.51</v>
      </c>
      <c r="D17">
        <v>1.7960940700000001</v>
      </c>
      <c r="E17">
        <v>0</v>
      </c>
      <c r="F17">
        <v>0.65154332000000004</v>
      </c>
      <c r="G17">
        <v>32.677025</v>
      </c>
      <c r="J17">
        <v>0.68599999</v>
      </c>
      <c r="K17">
        <v>0.38570210900000002</v>
      </c>
      <c r="L17">
        <v>13.23</v>
      </c>
      <c r="M17">
        <v>0.24524276</v>
      </c>
      <c r="N17">
        <v>0</v>
      </c>
      <c r="O17">
        <v>0.78332734000000004</v>
      </c>
      <c r="P17">
        <v>15.887829999999999</v>
      </c>
    </row>
    <row r="18" spans="1:16" x14ac:dyDescent="0.25">
      <c r="A18">
        <v>0.70999995599999999</v>
      </c>
      <c r="B18">
        <v>0.62143868099999999</v>
      </c>
      <c r="C18">
        <v>13.64</v>
      </c>
      <c r="D18">
        <v>0.59927669699999997</v>
      </c>
      <c r="E18">
        <v>0</v>
      </c>
      <c r="F18">
        <v>0.22591406</v>
      </c>
      <c r="G18">
        <v>11.330329000000001</v>
      </c>
      <c r="J18">
        <v>0.67000002000000003</v>
      </c>
      <c r="K18">
        <v>0.42172435400000002</v>
      </c>
      <c r="L18">
        <v>6.53</v>
      </c>
      <c r="M18">
        <v>0.17122752299999999</v>
      </c>
      <c r="N18">
        <v>0</v>
      </c>
      <c r="O18">
        <v>0.43047041000000003</v>
      </c>
      <c r="P18">
        <v>7.6043934999999996</v>
      </c>
    </row>
    <row r="19" spans="1:16" x14ac:dyDescent="0.25">
      <c r="A19">
        <v>0.70324695100000001</v>
      </c>
      <c r="B19">
        <v>0.71001484400000003</v>
      </c>
      <c r="C19">
        <v>3.17</v>
      </c>
      <c r="D19">
        <v>0.84898659899999995</v>
      </c>
      <c r="E19">
        <v>0</v>
      </c>
      <c r="F19">
        <v>0.17944992000000001</v>
      </c>
      <c r="G19">
        <v>2.3133561999999999</v>
      </c>
      <c r="J19">
        <v>0.63800000999999995</v>
      </c>
      <c r="K19">
        <v>0.49995332300000001</v>
      </c>
      <c r="L19">
        <v>2.65</v>
      </c>
      <c r="M19">
        <v>0.15332755300000001</v>
      </c>
      <c r="N19">
        <v>0</v>
      </c>
      <c r="O19">
        <v>0.14254214000000001</v>
      </c>
      <c r="P19">
        <v>2.5767042999999998</v>
      </c>
    </row>
    <row r="20" spans="1:16" x14ac:dyDescent="0.25">
      <c r="A20">
        <v>0.68689626400000003</v>
      </c>
      <c r="B20">
        <v>0.93453712499999997</v>
      </c>
      <c r="C20">
        <v>0.748</v>
      </c>
      <c r="D20">
        <v>1.2919272500000001</v>
      </c>
      <c r="E20">
        <v>0.31622779000000001</v>
      </c>
      <c r="F20" s="1">
        <v>1000000000000</v>
      </c>
      <c r="G20">
        <v>0.66717928999999998</v>
      </c>
      <c r="J20">
        <v>0.63700002</v>
      </c>
      <c r="K20">
        <v>0.41584133299999998</v>
      </c>
      <c r="L20">
        <v>3.97</v>
      </c>
      <c r="M20">
        <v>8.9852788000000003E-2</v>
      </c>
      <c r="N20" s="1">
        <v>0</v>
      </c>
      <c r="O20">
        <v>0.27160844000000001</v>
      </c>
      <c r="P20">
        <v>4.7980475</v>
      </c>
    </row>
    <row r="21" spans="1:16" x14ac:dyDescent="0.25">
      <c r="A21">
        <v>0.67070193700000003</v>
      </c>
      <c r="B21">
        <v>0.96995795500000004</v>
      </c>
      <c r="C21">
        <v>0.498</v>
      </c>
      <c r="D21">
        <v>0.99393470900000003</v>
      </c>
      <c r="E21">
        <v>0.39810719999999999</v>
      </c>
      <c r="F21" s="1">
        <v>1000000000000</v>
      </c>
      <c r="G21">
        <v>0.44080099</v>
      </c>
      <c r="J21">
        <v>0.62099998999999995</v>
      </c>
      <c r="K21">
        <v>0.83324710899999999</v>
      </c>
      <c r="L21">
        <v>0.20699999999999999</v>
      </c>
      <c r="M21">
        <v>0.47589363600000001</v>
      </c>
      <c r="N21">
        <v>0.45708810999999999</v>
      </c>
      <c r="O21">
        <v>0.18095478000000001</v>
      </c>
      <c r="P21">
        <v>0.91932362000000001</v>
      </c>
    </row>
    <row r="22" spans="1:16" x14ac:dyDescent="0.25">
      <c r="A22">
        <v>0.66686185600000003</v>
      </c>
      <c r="B22">
        <v>1.026307058</v>
      </c>
      <c r="C22">
        <v>0.23100000000000001</v>
      </c>
      <c r="D22">
        <v>1.146561156</v>
      </c>
      <c r="E22">
        <v>0.19952623999999999</v>
      </c>
      <c r="F22" s="1">
        <v>1000000000000</v>
      </c>
      <c r="G22">
        <v>0.22092381</v>
      </c>
      <c r="J22">
        <v>0.60100001000000003</v>
      </c>
      <c r="K22">
        <v>0.81450840499999999</v>
      </c>
      <c r="L22">
        <v>0.04</v>
      </c>
      <c r="M22">
        <v>0.109258578</v>
      </c>
      <c r="N22">
        <v>0.23988332000000001</v>
      </c>
      <c r="O22">
        <v>0.86610388999999999</v>
      </c>
      <c r="P22">
        <v>0.33378622000000002</v>
      </c>
    </row>
    <row r="23" spans="1:16" x14ac:dyDescent="0.25">
      <c r="A23">
        <v>0.64408336899999996</v>
      </c>
      <c r="B23">
        <v>0.92631825199999995</v>
      </c>
      <c r="C23">
        <v>3.7999999999999999E-2</v>
      </c>
      <c r="D23">
        <v>0.130467057</v>
      </c>
      <c r="E23">
        <v>0.13182569</v>
      </c>
      <c r="F23" s="1">
        <v>1000000000000</v>
      </c>
      <c r="G23">
        <v>3.2677027999999997E-2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BDBDB-7C3F-4784-B451-68C79CF8F74D}">
  <dimension ref="A1:H11"/>
  <sheetViews>
    <sheetView workbookViewId="0">
      <selection activeCell="E24" sqref="E24"/>
    </sheetView>
  </sheetViews>
  <sheetFormatPr defaultRowHeight="15" x14ac:dyDescent="0.25"/>
  <cols>
    <col min="2" max="2" width="19.85546875" customWidth="1"/>
    <col min="4" max="4" width="17.5703125" customWidth="1"/>
    <col min="6" max="6" width="13.28515625" customWidth="1"/>
    <col min="8" max="8" width="12" customWidth="1"/>
  </cols>
  <sheetData>
    <row r="1" spans="1:8" x14ac:dyDescent="0.25">
      <c r="A1" s="2" t="s">
        <v>2</v>
      </c>
      <c r="B1" s="2"/>
      <c r="C1" s="2" t="s">
        <v>13</v>
      </c>
      <c r="D1" s="2"/>
      <c r="E1" s="2" t="s">
        <v>14</v>
      </c>
      <c r="F1" s="2"/>
      <c r="G1" s="2" t="s">
        <v>15</v>
      </c>
      <c r="H1" s="2"/>
    </row>
    <row r="2" spans="1:8" x14ac:dyDescent="0.25">
      <c r="A2" t="s">
        <v>16</v>
      </c>
      <c r="B2" t="s">
        <v>17</v>
      </c>
      <c r="C2" t="s">
        <v>16</v>
      </c>
      <c r="D2" t="s">
        <v>17</v>
      </c>
      <c r="E2" t="s">
        <v>16</v>
      </c>
      <c r="F2" t="s">
        <v>17</v>
      </c>
      <c r="G2" t="s">
        <v>16</v>
      </c>
      <c r="H2" t="s">
        <v>17</v>
      </c>
    </row>
    <row r="3" spans="1:8" x14ac:dyDescent="0.25">
      <c r="A3">
        <v>0.75004165099999998</v>
      </c>
      <c r="B3">
        <v>78.84</v>
      </c>
      <c r="C3">
        <v>0.77577919200000001</v>
      </c>
      <c r="D3">
        <v>120.51609999999999</v>
      </c>
      <c r="E3">
        <v>0.65581428799999997</v>
      </c>
      <c r="F3">
        <v>13.272</v>
      </c>
      <c r="G3">
        <v>0.75800002</v>
      </c>
      <c r="H3">
        <v>39.101799999999997</v>
      </c>
    </row>
    <row r="4" spans="1:8" x14ac:dyDescent="0.25">
      <c r="A4">
        <v>0.704185269</v>
      </c>
      <c r="B4">
        <v>35.71</v>
      </c>
      <c r="C4">
        <v>0.75846420599999997</v>
      </c>
      <c r="D4">
        <v>60.88</v>
      </c>
      <c r="E4">
        <v>0.64736454099999996</v>
      </c>
      <c r="F4">
        <v>8.7319999999999993</v>
      </c>
      <c r="G4">
        <v>0.72899997000000005</v>
      </c>
      <c r="H4">
        <v>20.11</v>
      </c>
    </row>
    <row r="5" spans="1:8" x14ac:dyDescent="0.25">
      <c r="A5">
        <v>0.68997686300000005</v>
      </c>
      <c r="B5">
        <v>35.286000000000001</v>
      </c>
      <c r="C5">
        <v>0.73459356399999998</v>
      </c>
      <c r="D5">
        <v>39.51</v>
      </c>
      <c r="E5">
        <v>0.64930219099999997</v>
      </c>
      <c r="F5">
        <v>6.0220000000000002</v>
      </c>
      <c r="G5">
        <v>0.68599999</v>
      </c>
      <c r="H5">
        <v>13.23</v>
      </c>
    </row>
    <row r="6" spans="1:8" x14ac:dyDescent="0.25">
      <c r="A6">
        <v>0.66072728000000003</v>
      </c>
      <c r="B6">
        <v>15.539</v>
      </c>
      <c r="C6">
        <v>0.70999995599999999</v>
      </c>
      <c r="D6">
        <v>13.64</v>
      </c>
      <c r="E6">
        <v>0.637265211</v>
      </c>
      <c r="F6">
        <v>1.1399999999999999</v>
      </c>
      <c r="G6">
        <v>0.67000002000000003</v>
      </c>
      <c r="H6">
        <v>6.53</v>
      </c>
    </row>
    <row r="7" spans="1:8" x14ac:dyDescent="0.25">
      <c r="A7">
        <v>0.65129479499999998</v>
      </c>
      <c r="B7">
        <v>2.81</v>
      </c>
      <c r="C7">
        <v>0.70324695100000001</v>
      </c>
      <c r="D7">
        <v>3.17</v>
      </c>
      <c r="E7">
        <v>0.63303943600000001</v>
      </c>
      <c r="F7">
        <v>0.36399999999999999</v>
      </c>
      <c r="G7">
        <v>0.63800000999999995</v>
      </c>
      <c r="H7">
        <v>2.65</v>
      </c>
    </row>
    <row r="8" spans="1:8" x14ac:dyDescent="0.25">
      <c r="A8">
        <v>0.63677236800000003</v>
      </c>
      <c r="B8">
        <v>1.0409999999999999</v>
      </c>
      <c r="C8">
        <v>0.68689626400000003</v>
      </c>
      <c r="D8">
        <v>0.748</v>
      </c>
      <c r="E8">
        <v>0.62271648700000004</v>
      </c>
      <c r="F8">
        <v>0.252</v>
      </c>
      <c r="G8">
        <v>0.63700002</v>
      </c>
      <c r="H8">
        <v>3.97</v>
      </c>
    </row>
    <row r="9" spans="1:8" x14ac:dyDescent="0.25">
      <c r="A9">
        <v>0.61542134800000003</v>
      </c>
      <c r="B9">
        <v>0.35</v>
      </c>
      <c r="C9">
        <v>0.67070193700000003</v>
      </c>
      <c r="D9">
        <v>0.498</v>
      </c>
      <c r="E9">
        <v>0.61564567800000003</v>
      </c>
      <c r="F9">
        <v>7.5999999999999998E-2</v>
      </c>
      <c r="G9">
        <v>0.62099998999999995</v>
      </c>
      <c r="H9">
        <v>0.20699999999999999</v>
      </c>
    </row>
    <row r="10" spans="1:8" x14ac:dyDescent="0.25">
      <c r="A10">
        <v>0.59146016499999998</v>
      </c>
      <c r="B10">
        <v>0.08</v>
      </c>
      <c r="C10">
        <v>0.66686185600000003</v>
      </c>
      <c r="D10">
        <v>0.23100000000000001</v>
      </c>
      <c r="E10">
        <v>0.59650253200000003</v>
      </c>
      <c r="F10">
        <v>5.8999999999999997E-2</v>
      </c>
      <c r="G10">
        <v>0.60100001000000003</v>
      </c>
      <c r="H10">
        <v>0.04</v>
      </c>
    </row>
    <row r="11" spans="1:8" x14ac:dyDescent="0.25">
      <c r="A11">
        <v>0.57534443899999999</v>
      </c>
      <c r="B11">
        <v>2.5999999999999999E-2</v>
      </c>
      <c r="C11">
        <v>0.64408336899999996</v>
      </c>
      <c r="D11">
        <v>3.7999999999999999E-2</v>
      </c>
      <c r="E11">
        <v>0.58391276000000003</v>
      </c>
      <c r="F11">
        <v>5.3999999999999999E-2</v>
      </c>
    </row>
  </sheetData>
  <mergeCells count="4">
    <mergeCell ref="A1:B1"/>
    <mergeCell ref="C1:D1"/>
    <mergeCell ref="E1:F1"/>
    <mergeCell ref="G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E2A16-F31C-41FA-AFF4-3EABB74E0C74}">
  <dimension ref="A1:P40"/>
  <sheetViews>
    <sheetView workbookViewId="0">
      <selection activeCell="P25" sqref="P25"/>
    </sheetView>
  </sheetViews>
  <sheetFormatPr defaultRowHeight="15" x14ac:dyDescent="0.25"/>
  <cols>
    <col min="8" max="8" width="12.7109375" customWidth="1"/>
  </cols>
  <sheetData>
    <row r="1" spans="1:16" x14ac:dyDescent="0.25">
      <c r="A1" s="2" t="s">
        <v>2</v>
      </c>
      <c r="B1" s="2"/>
      <c r="C1" s="2" t="s">
        <v>13</v>
      </c>
      <c r="D1" s="2"/>
      <c r="E1" s="2" t="s">
        <v>14</v>
      </c>
      <c r="F1" s="2"/>
      <c r="G1" s="2" t="s">
        <v>15</v>
      </c>
      <c r="H1" s="2"/>
      <c r="I1" s="2" t="s">
        <v>19</v>
      </c>
      <c r="J1" s="2"/>
      <c r="K1" s="2" t="s">
        <v>18</v>
      </c>
      <c r="L1" s="2"/>
      <c r="M1" s="2" t="s">
        <v>20</v>
      </c>
      <c r="N1" s="2"/>
      <c r="P1" t="s">
        <v>23</v>
      </c>
    </row>
    <row r="2" spans="1:16" x14ac:dyDescent="0.25">
      <c r="A2" t="s">
        <v>16</v>
      </c>
      <c r="B2" t="s">
        <v>17</v>
      </c>
      <c r="C2" t="s">
        <v>16</v>
      </c>
      <c r="D2" t="s">
        <v>17</v>
      </c>
      <c r="E2" t="s">
        <v>16</v>
      </c>
      <c r="F2" t="s">
        <v>17</v>
      </c>
      <c r="G2" t="s">
        <v>16</v>
      </c>
      <c r="H2" t="s">
        <v>17</v>
      </c>
      <c r="I2" t="s">
        <v>16</v>
      </c>
      <c r="J2" t="s">
        <v>17</v>
      </c>
      <c r="K2" t="s">
        <v>16</v>
      </c>
      <c r="L2" t="s">
        <v>17</v>
      </c>
      <c r="M2" t="s">
        <v>16</v>
      </c>
      <c r="N2" t="s">
        <v>17</v>
      </c>
    </row>
    <row r="3" spans="1:16" x14ac:dyDescent="0.25">
      <c r="A3">
        <v>0.75004165099999998</v>
      </c>
      <c r="B3">
        <v>78.84</v>
      </c>
      <c r="C3">
        <v>0.77577919200000001</v>
      </c>
      <c r="D3">
        <v>120.51609999999999</v>
      </c>
      <c r="E3">
        <v>0.65581428799999997</v>
      </c>
      <c r="F3">
        <v>13.272</v>
      </c>
      <c r="G3">
        <v>0.75800002</v>
      </c>
      <c r="H3">
        <v>39.101799999999997</v>
      </c>
      <c r="I3">
        <v>0.87</v>
      </c>
      <c r="J3">
        <v>477.4</v>
      </c>
      <c r="K3">
        <v>0.72</v>
      </c>
      <c r="L3">
        <v>105</v>
      </c>
      <c r="M3">
        <v>0.8</v>
      </c>
      <c r="N3">
        <v>40.020000000000003</v>
      </c>
    </row>
    <row r="4" spans="1:16" x14ac:dyDescent="0.25">
      <c r="A4">
        <v>0.704185269</v>
      </c>
      <c r="B4">
        <v>35.71</v>
      </c>
      <c r="C4">
        <v>0.75846420599999997</v>
      </c>
      <c r="D4">
        <v>60.88</v>
      </c>
      <c r="E4">
        <v>0.64736454099999996</v>
      </c>
      <c r="F4">
        <v>8.7319999999999993</v>
      </c>
      <c r="G4">
        <v>0.72899997000000005</v>
      </c>
      <c r="H4">
        <v>20.11</v>
      </c>
      <c r="I4">
        <v>0.81</v>
      </c>
      <c r="J4">
        <v>170.4</v>
      </c>
      <c r="K4">
        <v>0.69</v>
      </c>
      <c r="L4">
        <v>45</v>
      </c>
      <c r="M4">
        <v>0.78</v>
      </c>
      <c r="N4">
        <v>18.96</v>
      </c>
    </row>
    <row r="5" spans="1:16" x14ac:dyDescent="0.25">
      <c r="A5">
        <v>0.68997686300000005</v>
      </c>
      <c r="B5">
        <v>35.286000000000001</v>
      </c>
      <c r="C5">
        <v>0.73459356399999998</v>
      </c>
      <c r="D5">
        <v>39.51</v>
      </c>
      <c r="E5">
        <v>0.64930219099999997</v>
      </c>
      <c r="F5">
        <v>6.0220000000000002</v>
      </c>
      <c r="G5">
        <v>0.68599999</v>
      </c>
      <c r="H5">
        <v>13.23</v>
      </c>
      <c r="I5">
        <v>0.72</v>
      </c>
      <c r="J5">
        <v>48.8</v>
      </c>
      <c r="K5">
        <v>0.68</v>
      </c>
      <c r="L5">
        <v>19</v>
      </c>
      <c r="M5">
        <v>0.76</v>
      </c>
      <c r="N5">
        <v>15.59</v>
      </c>
    </row>
    <row r="6" spans="1:16" x14ac:dyDescent="0.25">
      <c r="A6">
        <v>0.66072728000000003</v>
      </c>
      <c r="B6">
        <v>15.539</v>
      </c>
      <c r="C6">
        <v>0.70999995599999999</v>
      </c>
      <c r="D6">
        <v>13.64</v>
      </c>
      <c r="E6">
        <v>0.637265211</v>
      </c>
      <c r="F6">
        <v>1.1399999999999999</v>
      </c>
      <c r="G6">
        <v>0.67000002000000003</v>
      </c>
      <c r="H6">
        <v>6.53</v>
      </c>
      <c r="I6">
        <v>0.65</v>
      </c>
      <c r="J6">
        <v>20.94</v>
      </c>
      <c r="K6">
        <v>0.66</v>
      </c>
      <c r="L6">
        <v>12</v>
      </c>
      <c r="M6">
        <v>0.74</v>
      </c>
      <c r="N6">
        <v>12.16</v>
      </c>
    </row>
    <row r="7" spans="1:16" x14ac:dyDescent="0.25">
      <c r="A7">
        <v>0.65129479499999998</v>
      </c>
      <c r="B7">
        <v>2.81</v>
      </c>
      <c r="C7">
        <v>0.70324695100000001</v>
      </c>
      <c r="D7">
        <v>3.17</v>
      </c>
      <c r="E7">
        <v>0.63303943600000001</v>
      </c>
      <c r="F7">
        <v>0.36399999999999999</v>
      </c>
      <c r="G7">
        <v>0.63800000999999995</v>
      </c>
      <c r="H7">
        <v>2.65</v>
      </c>
      <c r="I7">
        <v>0.63</v>
      </c>
      <c r="J7">
        <v>3.85</v>
      </c>
      <c r="K7">
        <v>0.64</v>
      </c>
      <c r="L7">
        <v>7.2</v>
      </c>
      <c r="M7">
        <v>0.72</v>
      </c>
      <c r="N7">
        <v>4.57</v>
      </c>
    </row>
    <row r="8" spans="1:16" x14ac:dyDescent="0.25">
      <c r="A8">
        <v>0.63677236800000003</v>
      </c>
      <c r="B8">
        <v>1.0409999999999999</v>
      </c>
      <c r="C8">
        <v>0.68689626400000003</v>
      </c>
      <c r="D8">
        <v>0.748</v>
      </c>
      <c r="E8">
        <v>0.62271648700000004</v>
      </c>
      <c r="F8">
        <v>0.252</v>
      </c>
      <c r="G8">
        <v>0.63700002</v>
      </c>
      <c r="H8">
        <v>3.97</v>
      </c>
      <c r="I8">
        <v>0.6</v>
      </c>
      <c r="J8">
        <v>0.28000000000000003</v>
      </c>
      <c r="K8">
        <v>0.63</v>
      </c>
      <c r="L8">
        <v>3.58</v>
      </c>
      <c r="M8">
        <v>0.7</v>
      </c>
      <c r="N8">
        <v>2.3199999999999998</v>
      </c>
    </row>
    <row r="9" spans="1:16" x14ac:dyDescent="0.25">
      <c r="A9">
        <v>0.61542134800000003</v>
      </c>
      <c r="B9">
        <v>0.35</v>
      </c>
      <c r="C9">
        <v>0.67070193700000003</v>
      </c>
      <c r="D9">
        <v>0.498</v>
      </c>
      <c r="E9">
        <v>0.61564567800000003</v>
      </c>
      <c r="F9">
        <v>7.5999999999999998E-2</v>
      </c>
      <c r="G9">
        <v>0.62099998999999995</v>
      </c>
      <c r="H9">
        <v>0.20699999999999999</v>
      </c>
      <c r="I9">
        <v>0.57999999999999996</v>
      </c>
      <c r="J9">
        <v>0.05</v>
      </c>
      <c r="K9">
        <v>0.62</v>
      </c>
      <c r="L9">
        <v>1.78</v>
      </c>
      <c r="M9">
        <v>0.68</v>
      </c>
      <c r="N9">
        <v>1.49</v>
      </c>
    </row>
    <row r="10" spans="1:16" x14ac:dyDescent="0.25">
      <c r="A10">
        <v>0.59146016499999998</v>
      </c>
      <c r="B10">
        <v>0.08</v>
      </c>
      <c r="C10">
        <v>0.66686185600000003</v>
      </c>
      <c r="D10">
        <v>0.23100000000000001</v>
      </c>
      <c r="E10">
        <v>0.59650253200000003</v>
      </c>
      <c r="F10">
        <v>5.8999999999999997E-2</v>
      </c>
      <c r="G10">
        <v>0.60100001000000003</v>
      </c>
      <c r="H10">
        <v>0.04</v>
      </c>
      <c r="K10">
        <v>0.61</v>
      </c>
      <c r="L10">
        <v>0.66</v>
      </c>
      <c r="M10">
        <v>0.67</v>
      </c>
      <c r="N10">
        <v>0.67</v>
      </c>
    </row>
    <row r="11" spans="1:16" x14ac:dyDescent="0.25">
      <c r="A11">
        <v>0.57534443899999999</v>
      </c>
      <c r="B11">
        <v>2.5999999999999999E-2</v>
      </c>
      <c r="C11">
        <v>0.64408336899999996</v>
      </c>
      <c r="D11">
        <v>3.7999999999999999E-2</v>
      </c>
      <c r="E11">
        <v>0.58391276000000003</v>
      </c>
      <c r="F11">
        <v>5.3999999999999999E-2</v>
      </c>
      <c r="K11">
        <v>0.6</v>
      </c>
      <c r="L11">
        <v>0.15</v>
      </c>
      <c r="M11">
        <v>0.66</v>
      </c>
      <c r="N11">
        <v>0.47</v>
      </c>
    </row>
    <row r="12" spans="1:16" x14ac:dyDescent="0.25">
      <c r="M12">
        <v>0.65</v>
      </c>
      <c r="N12">
        <v>0.25</v>
      </c>
    </row>
    <row r="16" spans="1:16" x14ac:dyDescent="0.25">
      <c r="A16" s="2" t="s">
        <v>2</v>
      </c>
      <c r="B16" s="2"/>
      <c r="C16" s="2" t="s">
        <v>13</v>
      </c>
      <c r="D16" s="2"/>
      <c r="E16" s="2" t="s">
        <v>14</v>
      </c>
      <c r="F16" s="2"/>
      <c r="G16" s="2" t="s">
        <v>15</v>
      </c>
      <c r="H16" s="2"/>
      <c r="I16" s="2" t="s">
        <v>19</v>
      </c>
      <c r="J16" s="2"/>
      <c r="K16" s="2" t="s">
        <v>18</v>
      </c>
      <c r="L16" s="2"/>
      <c r="M16" s="2" t="s">
        <v>20</v>
      </c>
      <c r="N16" s="2"/>
    </row>
    <row r="17" spans="1:16" x14ac:dyDescent="0.25">
      <c r="A17" t="s">
        <v>16</v>
      </c>
      <c r="B17" t="s">
        <v>17</v>
      </c>
      <c r="C17" t="s">
        <v>16</v>
      </c>
      <c r="D17" t="s">
        <v>17</v>
      </c>
      <c r="E17" t="s">
        <v>16</v>
      </c>
      <c r="F17" t="s">
        <v>17</v>
      </c>
      <c r="G17" t="s">
        <v>16</v>
      </c>
      <c r="H17" t="s">
        <v>17</v>
      </c>
      <c r="I17" t="s">
        <v>16</v>
      </c>
      <c r="J17" t="s">
        <v>17</v>
      </c>
      <c r="K17" t="s">
        <v>16</v>
      </c>
      <c r="L17" t="s">
        <v>17</v>
      </c>
      <c r="M17" t="s">
        <v>16</v>
      </c>
      <c r="N17" t="s">
        <v>17</v>
      </c>
      <c r="P17" t="s">
        <v>21</v>
      </c>
    </row>
    <row r="18" spans="1:16" x14ac:dyDescent="0.25">
      <c r="A18">
        <v>0.75004165099999998</v>
      </c>
      <c r="B18">
        <f>B3*1.16^3/4.11*1000</f>
        <v>29941.859036496346</v>
      </c>
      <c r="C18">
        <v>0.77577919200000001</v>
      </c>
      <c r="D18">
        <f>D3*2.03^3/4.11*1000</f>
        <v>245296.50532231131</v>
      </c>
      <c r="E18">
        <v>0.65581428799999997</v>
      </c>
      <c r="F18">
        <f>F3*1.03^3/4.11*1000</f>
        <v>3528.6308379562042</v>
      </c>
      <c r="G18">
        <v>0.75800002</v>
      </c>
      <c r="H18">
        <f>B3*1.06^3/4.11*1000</f>
        <v>22846.642686131392</v>
      </c>
      <c r="I18">
        <v>0.87</v>
      </c>
      <c r="J18">
        <f>J3*0.5^3/4.11*1000</f>
        <v>14519.464720194645</v>
      </c>
      <c r="K18">
        <v>0.72</v>
      </c>
      <c r="L18">
        <f>L3*1^3/4.11*1000</f>
        <v>25547.445255474449</v>
      </c>
      <c r="M18">
        <v>0.8</v>
      </c>
      <c r="N18">
        <f>N3*3.2^3/4.11*1000</f>
        <v>319069.43065693439</v>
      </c>
    </row>
    <row r="19" spans="1:16" x14ac:dyDescent="0.25">
      <c r="A19">
        <v>0.704185269</v>
      </c>
      <c r="B19">
        <f t="shared" ref="B19:B26" si="0">B4*1.16^3/4.11*1000</f>
        <v>13561.945537712894</v>
      </c>
      <c r="C19">
        <v>0.75846420599999997</v>
      </c>
      <c r="D19">
        <f t="shared" ref="D19:D26" si="1">D4*2.03^3/4.11*1000</f>
        <v>123914.15955231138</v>
      </c>
      <c r="E19">
        <v>0.64736454099999996</v>
      </c>
      <c r="F19">
        <f t="shared" ref="F19:F26" si="2">F4*1.03^3/4.11*1000</f>
        <v>2321.5796019464715</v>
      </c>
      <c r="G19">
        <v>0.72899997000000005</v>
      </c>
      <c r="H19">
        <f t="shared" ref="H19:H25" si="3">B4*1.06^3/4.11*1000</f>
        <v>10348.219309002434</v>
      </c>
      <c r="I19">
        <v>0.81</v>
      </c>
      <c r="J19">
        <f t="shared" ref="J19:J24" si="4">J4*0.5^3/4.11*1000</f>
        <v>5182.4817518248174</v>
      </c>
      <c r="K19">
        <v>0.69</v>
      </c>
      <c r="L19">
        <f t="shared" ref="L19:L26" si="5">L4*1^3/4.11*1000</f>
        <v>10948.905109489051</v>
      </c>
      <c r="M19">
        <v>0.78</v>
      </c>
      <c r="N19">
        <f t="shared" ref="N19:N27" si="6">N4*3.2^3/4.11*1000</f>
        <v>151163.32846715333</v>
      </c>
    </row>
    <row r="20" spans="1:16" x14ac:dyDescent="0.25">
      <c r="A20">
        <v>0.68997686300000005</v>
      </c>
      <c r="B20">
        <f t="shared" si="0"/>
        <v>13400.91879708029</v>
      </c>
      <c r="C20">
        <v>0.73459356399999998</v>
      </c>
      <c r="D20">
        <f t="shared" si="1"/>
        <v>80418.009919707983</v>
      </c>
      <c r="E20">
        <v>0.64930219099999997</v>
      </c>
      <c r="F20">
        <f t="shared" si="2"/>
        <v>1601.0710447688566</v>
      </c>
      <c r="G20">
        <v>0.68599999</v>
      </c>
      <c r="H20">
        <f t="shared" si="3"/>
        <v>10225.350505109491</v>
      </c>
      <c r="I20">
        <v>0.72</v>
      </c>
      <c r="J20">
        <f t="shared" si="4"/>
        <v>1484.1849148418489</v>
      </c>
      <c r="K20">
        <v>0.68</v>
      </c>
      <c r="L20">
        <f t="shared" si="5"/>
        <v>4622.8710462287099</v>
      </c>
      <c r="M20">
        <v>0.76</v>
      </c>
      <c r="N20">
        <f t="shared" si="6"/>
        <v>124295.16301703163</v>
      </c>
    </row>
    <row r="21" spans="1:16" x14ac:dyDescent="0.25">
      <c r="A21">
        <v>0.66072728000000003</v>
      </c>
      <c r="B21">
        <f t="shared" si="0"/>
        <v>5901.4021761557169</v>
      </c>
      <c r="C21">
        <v>0.70999995599999999</v>
      </c>
      <c r="D21">
        <f t="shared" si="1"/>
        <v>27762.633644768845</v>
      </c>
      <c r="E21">
        <v>0.637265211</v>
      </c>
      <c r="F21">
        <f t="shared" si="2"/>
        <v>303.09216058394156</v>
      </c>
      <c r="G21">
        <v>0.67000002000000003</v>
      </c>
      <c r="H21">
        <f t="shared" si="3"/>
        <v>4502.9677917274939</v>
      </c>
      <c r="I21">
        <v>0.65</v>
      </c>
      <c r="J21">
        <f t="shared" si="4"/>
        <v>636.86131386861314</v>
      </c>
      <c r="K21">
        <v>0.66</v>
      </c>
      <c r="L21">
        <f t="shared" si="5"/>
        <v>2919.7080291970801</v>
      </c>
      <c r="M21">
        <v>0.74</v>
      </c>
      <c r="N21">
        <f t="shared" si="6"/>
        <v>96948.632603406339</v>
      </c>
    </row>
    <row r="22" spans="1:16" x14ac:dyDescent="0.25">
      <c r="A22">
        <v>0.65129479499999998</v>
      </c>
      <c r="B22">
        <f t="shared" si="0"/>
        <v>1067.181936739659</v>
      </c>
      <c r="C22">
        <v>0.70324695100000001</v>
      </c>
      <c r="D22">
        <f t="shared" si="1"/>
        <v>6452.1663236009699</v>
      </c>
      <c r="E22">
        <v>0.63303943600000001</v>
      </c>
      <c r="F22">
        <f t="shared" si="2"/>
        <v>96.776795133819945</v>
      </c>
      <c r="G22">
        <v>0.63800000999999995</v>
      </c>
      <c r="H22">
        <f t="shared" si="3"/>
        <v>814.29561070559635</v>
      </c>
      <c r="I22">
        <v>0.63</v>
      </c>
      <c r="J22">
        <f t="shared" si="4"/>
        <v>117.09245742092457</v>
      </c>
      <c r="K22">
        <v>0.64</v>
      </c>
      <c r="L22">
        <f t="shared" si="5"/>
        <v>1751.824817518248</v>
      </c>
      <c r="M22">
        <v>0.72</v>
      </c>
      <c r="N22">
        <f t="shared" si="6"/>
        <v>36435.46472019465</v>
      </c>
    </row>
    <row r="23" spans="1:16" x14ac:dyDescent="0.25">
      <c r="A23">
        <v>0.63677236800000003</v>
      </c>
      <c r="B23">
        <f t="shared" si="0"/>
        <v>395.35103065693414</v>
      </c>
      <c r="C23">
        <v>0.68689626400000003</v>
      </c>
      <c r="D23">
        <f t="shared" si="1"/>
        <v>1522.4670063260332</v>
      </c>
      <c r="E23">
        <v>0.62271648700000004</v>
      </c>
      <c r="F23">
        <f t="shared" si="2"/>
        <v>66.999319708029191</v>
      </c>
      <c r="G23">
        <v>0.63700002</v>
      </c>
      <c r="H23">
        <f t="shared" si="3"/>
        <v>301.66609635036502</v>
      </c>
      <c r="I23">
        <v>0.6</v>
      </c>
      <c r="J23">
        <f t="shared" si="4"/>
        <v>8.5158150851581507</v>
      </c>
      <c r="K23">
        <v>0.63</v>
      </c>
      <c r="L23">
        <f t="shared" si="5"/>
        <v>871.04622871046217</v>
      </c>
      <c r="M23">
        <v>0.7</v>
      </c>
      <c r="N23">
        <f t="shared" si="6"/>
        <v>18496.778588807789</v>
      </c>
    </row>
    <row r="24" spans="1:16" x14ac:dyDescent="0.25">
      <c r="A24">
        <v>0.61542134800000003</v>
      </c>
      <c r="B24">
        <f t="shared" si="0"/>
        <v>132.92301703163014</v>
      </c>
      <c r="C24">
        <v>0.67070193700000003</v>
      </c>
      <c r="D24">
        <f t="shared" si="1"/>
        <v>1013.6210817518242</v>
      </c>
      <c r="E24">
        <v>0.61564567800000003</v>
      </c>
      <c r="F24">
        <f t="shared" si="2"/>
        <v>20.206144038929438</v>
      </c>
      <c r="G24">
        <v>0.62099998999999995</v>
      </c>
      <c r="H24">
        <f t="shared" si="3"/>
        <v>101.42472019464722</v>
      </c>
      <c r="I24">
        <v>0.57999999999999996</v>
      </c>
      <c r="J24">
        <f t="shared" si="4"/>
        <v>1.5206812652068125</v>
      </c>
      <c r="K24">
        <v>0.62</v>
      </c>
      <c r="L24">
        <f t="shared" si="5"/>
        <v>433.09002433090023</v>
      </c>
      <c r="M24">
        <v>0.68</v>
      </c>
      <c r="N24">
        <f t="shared" si="6"/>
        <v>11879.396593673968</v>
      </c>
    </row>
    <row r="25" spans="1:16" x14ac:dyDescent="0.25">
      <c r="A25">
        <v>0.59146016499999998</v>
      </c>
      <c r="B25">
        <f t="shared" si="0"/>
        <v>30.382403892944033</v>
      </c>
      <c r="C25">
        <v>0.66686185600000003</v>
      </c>
      <c r="D25">
        <f t="shared" si="1"/>
        <v>470.17363430656917</v>
      </c>
      <c r="E25">
        <v>0.59650253200000003</v>
      </c>
      <c r="F25">
        <f t="shared" si="2"/>
        <v>15.686348661800485</v>
      </c>
      <c r="G25">
        <v>0.60100001000000003</v>
      </c>
      <c r="H25">
        <f t="shared" si="3"/>
        <v>23.182793187347936</v>
      </c>
      <c r="K25">
        <v>0.61</v>
      </c>
      <c r="L25">
        <f t="shared" si="5"/>
        <v>160.58394160583941</v>
      </c>
      <c r="M25">
        <v>0.67</v>
      </c>
      <c r="N25">
        <f t="shared" si="6"/>
        <v>5341.7420924574226</v>
      </c>
    </row>
    <row r="26" spans="1:16" x14ac:dyDescent="0.25">
      <c r="A26">
        <v>0.57534443899999999</v>
      </c>
      <c r="B26">
        <f t="shared" si="0"/>
        <v>9.8742812652068093</v>
      </c>
      <c r="C26">
        <v>0.64408336899999996</v>
      </c>
      <c r="D26">
        <f t="shared" si="1"/>
        <v>77.344580535279775</v>
      </c>
      <c r="E26">
        <v>0.58391276000000003</v>
      </c>
      <c r="F26">
        <f t="shared" si="2"/>
        <v>14.356997080291968</v>
      </c>
      <c r="K26">
        <v>0.6</v>
      </c>
      <c r="L26">
        <f t="shared" si="5"/>
        <v>36.496350364963497</v>
      </c>
      <c r="M26">
        <v>0.66</v>
      </c>
      <c r="N26">
        <f t="shared" si="6"/>
        <v>3747.1922141119226</v>
      </c>
    </row>
    <row r="27" spans="1:16" x14ac:dyDescent="0.25">
      <c r="M27">
        <v>0.65</v>
      </c>
      <c r="N27">
        <f t="shared" si="6"/>
        <v>1993.1873479318738</v>
      </c>
    </row>
    <row r="29" spans="1:16" x14ac:dyDescent="0.25">
      <c r="A29" s="2" t="s">
        <v>2</v>
      </c>
      <c r="B29" s="2"/>
      <c r="C29" s="2" t="s">
        <v>13</v>
      </c>
      <c r="D29" s="2"/>
      <c r="E29" s="2" t="s">
        <v>14</v>
      </c>
      <c r="F29" s="2"/>
      <c r="G29" s="2" t="s">
        <v>15</v>
      </c>
      <c r="H29" s="2"/>
      <c r="I29" s="2" t="s">
        <v>19</v>
      </c>
      <c r="J29" s="2"/>
      <c r="K29" s="2" t="s">
        <v>18</v>
      </c>
      <c r="L29" s="2"/>
      <c r="M29" s="2" t="s">
        <v>20</v>
      </c>
      <c r="N29" s="2"/>
      <c r="P29" t="s">
        <v>22</v>
      </c>
    </row>
    <row r="30" spans="1:16" x14ac:dyDescent="0.25">
      <c r="A30" t="s">
        <v>16</v>
      </c>
      <c r="B30" t="s">
        <v>17</v>
      </c>
      <c r="C30" t="s">
        <v>16</v>
      </c>
      <c r="D30" t="s">
        <v>17</v>
      </c>
      <c r="E30" t="s">
        <v>16</v>
      </c>
      <c r="F30" t="s">
        <v>17</v>
      </c>
      <c r="G30" t="s">
        <v>16</v>
      </c>
      <c r="H30" t="s">
        <v>17</v>
      </c>
      <c r="I30" t="s">
        <v>16</v>
      </c>
      <c r="J30" t="s">
        <v>17</v>
      </c>
      <c r="K30" t="s">
        <v>16</v>
      </c>
      <c r="L30" t="s">
        <v>17</v>
      </c>
      <c r="M30" t="s">
        <v>16</v>
      </c>
      <c r="N30" t="s">
        <v>17</v>
      </c>
    </row>
    <row r="31" spans="1:16" x14ac:dyDescent="0.25">
      <c r="A31">
        <v>0.75004165099999998</v>
      </c>
      <c r="B31">
        <f>B3*1.16/3000</f>
        <v>3.0484799999999996E-2</v>
      </c>
      <c r="C31">
        <v>0.77577919200000001</v>
      </c>
      <c r="D31">
        <f>D3*2.03/3000</f>
        <v>8.1549227666666654E-2</v>
      </c>
      <c r="E31">
        <v>0.65581428799999997</v>
      </c>
      <c r="F31">
        <f>F3*1.03/3000</f>
        <v>4.5567200000000002E-3</v>
      </c>
      <c r="G31">
        <v>0.75800002</v>
      </c>
      <c r="H31">
        <f>H3*1.06/3000</f>
        <v>1.3815969333333332E-2</v>
      </c>
      <c r="I31">
        <v>0.87</v>
      </c>
      <c r="J31">
        <f>J3*0.5/9800</f>
        <v>2.4357142857142855E-2</v>
      </c>
      <c r="K31">
        <v>0.72</v>
      </c>
      <c r="L31">
        <f>L3*1/9800</f>
        <v>1.0714285714285714E-2</v>
      </c>
      <c r="M31">
        <v>0.8</v>
      </c>
      <c r="N31">
        <f>N3/938*2</f>
        <v>8.5330490405117282E-2</v>
      </c>
    </row>
    <row r="32" spans="1:16" x14ac:dyDescent="0.25">
      <c r="A32">
        <v>0.704185269</v>
      </c>
      <c r="B32">
        <f t="shared" ref="B32:B39" si="7">B4*1.16/3000</f>
        <v>1.3807866666666667E-2</v>
      </c>
      <c r="C32">
        <v>0.75846420599999997</v>
      </c>
      <c r="D32">
        <f t="shared" ref="D32:D39" si="8">D4*2.03/3000</f>
        <v>4.1195466666666666E-2</v>
      </c>
      <c r="E32">
        <v>0.64736454099999996</v>
      </c>
      <c r="F32">
        <f t="shared" ref="F32:F39" si="9">F4*1.03/3000</f>
        <v>2.9979866666666665E-3</v>
      </c>
      <c r="G32">
        <v>0.72899997000000005</v>
      </c>
      <c r="H32">
        <f t="shared" ref="H32:H38" si="10">H4*1.06/3000</f>
        <v>7.1055333333333338E-3</v>
      </c>
      <c r="I32">
        <v>0.81</v>
      </c>
      <c r="J32">
        <f t="shared" ref="J32:J37" si="11">J4*0.5/9800</f>
        <v>8.693877551020409E-3</v>
      </c>
      <c r="K32">
        <v>0.69</v>
      </c>
      <c r="L32">
        <f t="shared" ref="L32:L39" si="12">L4*1/9800</f>
        <v>4.591836734693878E-3</v>
      </c>
      <c r="M32">
        <v>0.78</v>
      </c>
      <c r="N32">
        <f t="shared" ref="N32:N40" si="13">N4/938*2</f>
        <v>4.0426439232409385E-2</v>
      </c>
    </row>
    <row r="33" spans="1:14" x14ac:dyDescent="0.25">
      <c r="A33">
        <v>0.68997686300000005</v>
      </c>
      <c r="B33">
        <f t="shared" si="7"/>
        <v>1.3643919999999999E-2</v>
      </c>
      <c r="C33">
        <v>0.73459356399999998</v>
      </c>
      <c r="D33">
        <f t="shared" si="8"/>
        <v>2.6735099999999998E-2</v>
      </c>
      <c r="E33">
        <v>0.64930219099999997</v>
      </c>
      <c r="F33">
        <f t="shared" si="9"/>
        <v>2.0675533333333338E-3</v>
      </c>
      <c r="G33">
        <v>0.68599999</v>
      </c>
      <c r="H33">
        <f t="shared" si="10"/>
        <v>4.6746000000000001E-3</v>
      </c>
      <c r="I33">
        <v>0.72</v>
      </c>
      <c r="J33">
        <f t="shared" si="11"/>
        <v>2.489795918367347E-3</v>
      </c>
      <c r="K33">
        <v>0.68</v>
      </c>
      <c r="L33">
        <f t="shared" si="12"/>
        <v>1.9387755102040817E-3</v>
      </c>
      <c r="M33">
        <v>0.76</v>
      </c>
      <c r="N33">
        <f t="shared" si="13"/>
        <v>3.3240938166311303E-2</v>
      </c>
    </row>
    <row r="34" spans="1:14" x14ac:dyDescent="0.25">
      <c r="A34">
        <v>0.66072728000000003</v>
      </c>
      <c r="B34">
        <f t="shared" si="7"/>
        <v>6.0084133333333338E-3</v>
      </c>
      <c r="C34">
        <v>0.70999995599999999</v>
      </c>
      <c r="D34">
        <f t="shared" si="8"/>
        <v>9.2297333333333335E-3</v>
      </c>
      <c r="E34">
        <v>0.637265211</v>
      </c>
      <c r="F34">
        <f t="shared" si="9"/>
        <v>3.9139999999999997E-4</v>
      </c>
      <c r="G34">
        <v>0.67000002000000003</v>
      </c>
      <c r="H34">
        <f t="shared" si="10"/>
        <v>2.3072666666666668E-3</v>
      </c>
      <c r="I34">
        <v>0.65</v>
      </c>
      <c r="J34">
        <f t="shared" si="11"/>
        <v>1.0683673469387756E-3</v>
      </c>
      <c r="K34">
        <v>0.66</v>
      </c>
      <c r="L34">
        <f t="shared" si="12"/>
        <v>1.2244897959183673E-3</v>
      </c>
      <c r="M34">
        <v>0.74</v>
      </c>
      <c r="N34">
        <f t="shared" si="13"/>
        <v>2.5927505330490406E-2</v>
      </c>
    </row>
    <row r="35" spans="1:14" x14ac:dyDescent="0.25">
      <c r="A35">
        <v>0.65129479499999998</v>
      </c>
      <c r="B35">
        <f t="shared" si="7"/>
        <v>1.0865333333333334E-3</v>
      </c>
      <c r="C35">
        <v>0.70324695100000001</v>
      </c>
      <c r="D35">
        <f t="shared" si="8"/>
        <v>2.1450333333333333E-3</v>
      </c>
      <c r="E35">
        <v>0.63303943600000001</v>
      </c>
      <c r="F35">
        <f t="shared" si="9"/>
        <v>1.2497333333333333E-4</v>
      </c>
      <c r="G35">
        <v>0.63800000999999995</v>
      </c>
      <c r="H35">
        <f t="shared" si="10"/>
        <v>9.363333333333334E-4</v>
      </c>
      <c r="I35">
        <v>0.63</v>
      </c>
      <c r="J35">
        <f t="shared" si="11"/>
        <v>1.9642857142857144E-4</v>
      </c>
      <c r="K35">
        <v>0.64</v>
      </c>
      <c r="L35">
        <f t="shared" si="12"/>
        <v>7.3469387755102048E-4</v>
      </c>
      <c r="M35">
        <v>0.72</v>
      </c>
      <c r="N35">
        <f t="shared" si="13"/>
        <v>9.7441364605543711E-3</v>
      </c>
    </row>
    <row r="36" spans="1:14" x14ac:dyDescent="0.25">
      <c r="A36">
        <v>0.63677236800000003</v>
      </c>
      <c r="B36">
        <f t="shared" si="7"/>
        <v>4.0251999999999991E-4</v>
      </c>
      <c r="C36">
        <v>0.68689626400000003</v>
      </c>
      <c r="D36">
        <f t="shared" si="8"/>
        <v>5.061466666666666E-4</v>
      </c>
      <c r="E36">
        <v>0.62271648700000004</v>
      </c>
      <c r="F36">
        <f t="shared" si="9"/>
        <v>8.6520000000000005E-5</v>
      </c>
      <c r="G36">
        <v>0.63700002</v>
      </c>
      <c r="H36">
        <f t="shared" si="10"/>
        <v>1.4027333333333336E-3</v>
      </c>
      <c r="I36">
        <v>0.6</v>
      </c>
      <c r="J36">
        <f t="shared" si="11"/>
        <v>1.4285714285714287E-5</v>
      </c>
      <c r="K36">
        <v>0.63</v>
      </c>
      <c r="L36">
        <f t="shared" si="12"/>
        <v>3.6530612244897959E-4</v>
      </c>
      <c r="M36">
        <v>0.7</v>
      </c>
      <c r="N36">
        <f t="shared" si="13"/>
        <v>4.9466950959488271E-3</v>
      </c>
    </row>
    <row r="37" spans="1:14" x14ac:dyDescent="0.25">
      <c r="A37">
        <v>0.61542134800000003</v>
      </c>
      <c r="B37">
        <f t="shared" si="7"/>
        <v>1.3533333333333333E-4</v>
      </c>
      <c r="C37">
        <v>0.67070193700000003</v>
      </c>
      <c r="D37">
        <f t="shared" si="8"/>
        <v>3.3697999999999996E-4</v>
      </c>
      <c r="E37">
        <v>0.61564567800000003</v>
      </c>
      <c r="F37">
        <f t="shared" si="9"/>
        <v>2.6093333333333333E-5</v>
      </c>
      <c r="G37">
        <v>0.62099998999999995</v>
      </c>
      <c r="H37">
        <f t="shared" si="10"/>
        <v>7.3140000000000008E-5</v>
      </c>
      <c r="I37">
        <v>0.57999999999999996</v>
      </c>
      <c r="J37">
        <f t="shared" si="11"/>
        <v>2.5510204081632653E-6</v>
      </c>
      <c r="K37">
        <v>0.62</v>
      </c>
      <c r="L37">
        <f t="shared" si="12"/>
        <v>1.8163265306122449E-4</v>
      </c>
      <c r="M37">
        <v>0.68</v>
      </c>
      <c r="N37">
        <f t="shared" si="13"/>
        <v>3.1769722814498935E-3</v>
      </c>
    </row>
    <row r="38" spans="1:14" x14ac:dyDescent="0.25">
      <c r="A38">
        <v>0.59146016499999998</v>
      </c>
      <c r="B38">
        <f t="shared" si="7"/>
        <v>3.0933333333333331E-5</v>
      </c>
      <c r="C38">
        <v>0.66686185600000003</v>
      </c>
      <c r="D38">
        <f t="shared" si="8"/>
        <v>1.5631E-4</v>
      </c>
      <c r="E38">
        <v>0.59650253200000003</v>
      </c>
      <c r="F38">
        <f t="shared" si="9"/>
        <v>2.0256666666666665E-5</v>
      </c>
      <c r="G38">
        <v>0.60100001000000003</v>
      </c>
      <c r="H38">
        <f t="shared" si="10"/>
        <v>1.4133333333333334E-5</v>
      </c>
      <c r="K38">
        <v>0.61</v>
      </c>
      <c r="L38">
        <f t="shared" si="12"/>
        <v>6.7346938775510211E-5</v>
      </c>
      <c r="M38">
        <v>0.67</v>
      </c>
      <c r="N38">
        <f t="shared" si="13"/>
        <v>1.4285714285714286E-3</v>
      </c>
    </row>
    <row r="39" spans="1:14" x14ac:dyDescent="0.25">
      <c r="A39">
        <v>0.57534443899999999</v>
      </c>
      <c r="B39">
        <f t="shared" si="7"/>
        <v>1.0053333333333333E-5</v>
      </c>
      <c r="C39">
        <v>0.64408336899999996</v>
      </c>
      <c r="D39">
        <f t="shared" si="8"/>
        <v>2.571333333333333E-5</v>
      </c>
      <c r="E39">
        <v>0.58391276000000003</v>
      </c>
      <c r="F39">
        <f t="shared" si="9"/>
        <v>1.8540000000000002E-5</v>
      </c>
      <c r="K39">
        <v>0.6</v>
      </c>
      <c r="L39">
        <f t="shared" si="12"/>
        <v>1.5306122448979591E-5</v>
      </c>
      <c r="M39">
        <v>0.66</v>
      </c>
      <c r="N39">
        <f t="shared" si="13"/>
        <v>1.0021321961620469E-3</v>
      </c>
    </row>
    <row r="40" spans="1:14" x14ac:dyDescent="0.25">
      <c r="M40">
        <v>0.65</v>
      </c>
      <c r="N40">
        <f t="shared" si="13"/>
        <v>5.3304904051172707E-4</v>
      </c>
    </row>
  </sheetData>
  <mergeCells count="21">
    <mergeCell ref="M1:N1"/>
    <mergeCell ref="A16:B16"/>
    <mergeCell ref="C16:D16"/>
    <mergeCell ref="E16:F16"/>
    <mergeCell ref="G16:H16"/>
    <mergeCell ref="I16:J16"/>
    <mergeCell ref="K16:L16"/>
    <mergeCell ref="M16:N16"/>
    <mergeCell ref="A1:B1"/>
    <mergeCell ref="C1:D1"/>
    <mergeCell ref="E1:F1"/>
    <mergeCell ref="G1:H1"/>
    <mergeCell ref="I1:J1"/>
    <mergeCell ref="K1:L1"/>
    <mergeCell ref="M29:N29"/>
    <mergeCell ref="A29:B29"/>
    <mergeCell ref="C29:D29"/>
    <mergeCell ref="E29:F29"/>
    <mergeCell ref="G29:H29"/>
    <mergeCell ref="I29:J29"/>
    <mergeCell ref="K29:L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figure.2</vt:lpstr>
      <vt:lpstr>figure 3</vt:lpstr>
      <vt:lpstr>figure 4</vt:lpstr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2021-04-18T19:16:20Z</dcterms:modified>
</cp:coreProperties>
</file>